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grudzień 2008- str 1" sheetId="1" r:id="rId1"/>
    <sheet name="grudzień 2008- str 2" sheetId="2" r:id="rId2"/>
    <sheet name="grudzień 2008- str 3" sheetId="3" r:id="rId3"/>
  </sheets>
  <definedNames/>
  <calcPr fullCalcOnLoad="1"/>
</workbook>
</file>

<file path=xl/comments1.xml><?xml version="1.0" encoding="utf-8"?>
<comments xmlns="http://schemas.openxmlformats.org/spreadsheetml/2006/main">
  <authors>
    <author/>
  </authors>
  <commentList>
    <comment ref="C14" authorId="0">
      <text>
        <r>
          <rPr>
            <b/>
            <sz val="8"/>
            <color indexed="8"/>
            <rFont val="Tahoma"/>
            <family val="2"/>
          </rPr>
          <t xml:space="preserve">*: 66.140.415
  </t>
        </r>
        <r>
          <rPr>
            <sz val="8"/>
            <color indexed="8"/>
            <rFont val="Tahoma"/>
            <family val="2"/>
          </rPr>
          <t>396.456 obsługa dł.
9.457.073 inwest.
   765 703 poręcz.</t>
        </r>
      </text>
    </comment>
    <comment ref="D14" authorId="0">
      <text>
        <r>
          <rPr>
            <b/>
            <sz val="8"/>
            <color indexed="8"/>
            <rFont val="Tahoma"/>
            <family val="2"/>
          </rPr>
          <t xml:space="preserve">*: 
</t>
        </r>
        <r>
          <rPr>
            <sz val="8"/>
            <color indexed="8"/>
            <rFont val="Tahoma"/>
            <family val="2"/>
          </rPr>
          <t>420 146 obsługa dł.
17 189 799  inwes.
    984 037 poręcz.</t>
        </r>
      </text>
    </comment>
    <comment ref="E14" authorId="0">
      <text>
        <r>
          <rPr>
            <b/>
            <sz val="8"/>
            <color indexed="8"/>
            <rFont val="Tahoma"/>
            <family val="2"/>
          </rPr>
          <t xml:space="preserve">*: 68 389 963
</t>
        </r>
        <r>
          <rPr>
            <sz val="8"/>
            <color indexed="8"/>
            <rFont val="Tahoma"/>
            <family val="2"/>
          </rPr>
          <t>290 206 obsługa dł.
18 465 092 inwest.
984 037 poręcz.</t>
        </r>
      </text>
    </comment>
    <comment ref="F14" authorId="0">
      <text>
        <r>
          <rPr>
            <b/>
            <sz val="8"/>
            <color indexed="8"/>
            <rFont val="Tahoma"/>
            <family val="2"/>
          </rPr>
          <t xml:space="preserve">*: 54 689 689
</t>
        </r>
        <r>
          <rPr>
            <sz val="8"/>
            <color indexed="8"/>
            <rFont val="Tahoma"/>
            <family val="2"/>
          </rPr>
          <t xml:space="preserve">142 109 obsługa długu
5 000 000 inwest.
344 988 poręcz.
</t>
        </r>
      </text>
    </comment>
    <comment ref="G14" authorId="0">
      <text>
        <r>
          <rPr>
            <b/>
            <sz val="8"/>
            <color indexed="8"/>
            <rFont val="Tahoma"/>
            <family val="2"/>
          </rPr>
          <t xml:space="preserve">*: 54 998 665
</t>
        </r>
        <r>
          <rPr>
            <sz val="8"/>
            <color indexed="8"/>
            <rFont val="Tahoma"/>
            <family val="2"/>
          </rPr>
          <t>118 143 obsługa długu
3 000 000 inwest.
344 988 poręczenie</t>
        </r>
      </text>
    </comment>
    <comment ref="H14" authorId="0">
      <text>
        <r>
          <rPr>
            <b/>
            <sz val="8"/>
            <color indexed="8"/>
            <rFont val="Tahoma"/>
            <family val="2"/>
          </rPr>
          <t xml:space="preserve">*: 55 368 794
</t>
        </r>
        <r>
          <rPr>
            <sz val="8"/>
            <color indexed="8"/>
            <rFont val="Tahoma"/>
            <family val="2"/>
          </rPr>
          <t>94 319 obsługa długu
3 000 000 inwest.
344 988 poręczenie</t>
        </r>
      </text>
    </comment>
    <comment ref="I14" authorId="0">
      <text>
        <r>
          <rPr>
            <b/>
            <sz val="8"/>
            <color indexed="8"/>
            <rFont val="Tahoma"/>
            <family val="2"/>
          </rPr>
          <t xml:space="preserve">*: 55 799 209
</t>
        </r>
        <r>
          <rPr>
            <sz val="8"/>
            <color indexed="8"/>
            <rFont val="Tahoma"/>
            <family val="2"/>
          </rPr>
          <t>70 212 obsługa długu
3 000 000 inwest.
344 988 poręcz.</t>
        </r>
      </text>
    </comment>
    <comment ref="J14" authorId="0">
      <text>
        <r>
          <rPr>
            <b/>
            <sz val="8"/>
            <color indexed="8"/>
            <rFont val="Tahoma"/>
            <family val="2"/>
          </rPr>
          <t xml:space="preserve">*: 56 183 512
</t>
        </r>
        <r>
          <rPr>
            <sz val="8"/>
            <color indexed="8"/>
            <rFont val="Tahoma"/>
            <family val="2"/>
          </rPr>
          <t>46 246 obsługa długu
3 000 000 inwest.
238 508 poręcz.</t>
        </r>
      </text>
    </comment>
    <comment ref="K14" authorId="0">
      <text>
        <r>
          <rPr>
            <b/>
            <sz val="8"/>
            <color indexed="8"/>
            <rFont val="Tahoma"/>
            <family val="2"/>
          </rPr>
          <t xml:space="preserve">56 545 459
</t>
        </r>
        <r>
          <rPr>
            <sz val="8"/>
            <color indexed="8"/>
            <rFont val="Tahoma"/>
            <family val="2"/>
          </rPr>
          <t>32 666 obsługa długu
3 000 000 inwest.
67 077 poręcz.</t>
        </r>
      </text>
    </comment>
    <comment ref="L14" authorId="0">
      <text>
        <r>
          <rPr>
            <b/>
            <sz val="8"/>
            <color indexed="8"/>
            <rFont val="Tahoma"/>
            <family val="2"/>
          </rPr>
          <t xml:space="preserve">56 137 843
</t>
        </r>
        <r>
          <rPr>
            <sz val="8"/>
            <color indexed="8"/>
            <rFont val="Tahoma"/>
            <family val="2"/>
          </rPr>
          <t xml:space="preserve">18 259 obsługa długu
3 000 000 inwest.
</t>
        </r>
      </text>
    </comment>
    <comment ref="C17" authorId="0">
      <text>
        <r>
          <rPr>
            <b/>
            <sz val="8"/>
            <color indexed="8"/>
            <rFont val="Tahoma"/>
            <family val="2"/>
          </rPr>
          <t xml:space="preserve">*:
</t>
        </r>
        <r>
          <rPr>
            <sz val="8"/>
            <color indexed="8"/>
            <rFont val="Tahoma"/>
            <family val="2"/>
          </rPr>
          <t xml:space="preserve">   17 222 udziel. Poż.
136 112 Raciąż 2005
180 000 Sala 2005
  86 582 Raciąż 2006
241 968 drogi 2006
171 202 drogi 2007
 55 500 wnios. Kredyt drogi 2007
 49 760 pożyczka ZS Nr2
 67 720 pożyczka ZS Nr1</t>
        </r>
      </text>
    </comment>
    <comment ref="D17" authorId="0">
      <text>
        <r>
          <rPr>
            <b/>
            <sz val="8"/>
            <color indexed="8"/>
            <rFont val="Tahoma"/>
            <family val="2"/>
          </rPr>
          <t xml:space="preserve">*:
</t>
        </r>
        <r>
          <rPr>
            <sz val="8"/>
            <color indexed="8"/>
            <rFont val="Tahoma"/>
            <family val="2"/>
          </rPr>
          <t xml:space="preserve">   136 112 Raciąż 2005
180 000 Sala 2005
  86 582 Raciąż 2006
241 968 drogi 2006
171 202 drogi 2007
 55 000 drogi 2007-2
 49 760 pożyczka ZS Nr2
 67 720 pożyczka ZS Nr1</t>
        </r>
      </text>
    </comment>
    <comment ref="E17" authorId="0">
      <text>
        <r>
          <rPr>
            <b/>
            <sz val="8"/>
            <color indexed="8"/>
            <rFont val="Tahoma"/>
            <family val="2"/>
          </rPr>
          <t xml:space="preserve">*:
</t>
        </r>
        <r>
          <rPr>
            <sz val="8"/>
            <color indexed="8"/>
            <rFont val="Tahoma"/>
            <family val="2"/>
          </rPr>
          <t>136 109 Raciąż 2005
180 000 Sala 2005
  86 582 Raciąż 2006
241 968 drogi 2006
171 202 drogi 2007
 55 000 drogi 2007-2
49 760 pożyczka ZS Nr2
 67 720 pożyczka ZS Nr1</t>
        </r>
      </text>
    </comment>
    <comment ref="F17" authorId="0">
      <text>
        <r>
          <rPr>
            <b/>
            <sz val="8"/>
            <color indexed="8"/>
            <rFont val="Tahoma"/>
            <family val="2"/>
          </rPr>
          <t xml:space="preserve">*:
</t>
        </r>
        <r>
          <rPr>
            <sz val="8"/>
            <color indexed="8"/>
            <rFont val="Tahoma"/>
            <family val="2"/>
          </rPr>
          <t xml:space="preserve">  86 582 Raciąż 2006
241 968 drogi 2006
171 202 drogi 2007
 55 000 drogi 2007-2
49 760 pożyczka ZS Nr2
 67 720 pożyczka ZS Nr1</t>
        </r>
      </text>
    </comment>
    <comment ref="G17" authorId="0">
      <text>
        <r>
          <rPr>
            <b/>
            <sz val="8"/>
            <color indexed="8"/>
            <rFont val="Tahoma"/>
            <family val="2"/>
          </rPr>
          <t xml:space="preserve">*:
</t>
        </r>
        <r>
          <rPr>
            <sz val="8"/>
            <color indexed="8"/>
            <rFont val="Tahoma"/>
            <family val="2"/>
          </rPr>
          <t xml:space="preserve">  86 582 Raciąż 2006
241 968 drogi 2006
171 202 drogi 2007
 55 000 drogi 2007-2
 49 760 pożyczka ZS Nr2
 67 720 pożyczka ZS Nr1</t>
        </r>
      </text>
    </comment>
    <comment ref="H17" authorId="0">
      <text>
        <r>
          <rPr>
            <b/>
            <sz val="8"/>
            <color indexed="8"/>
            <rFont val="Tahoma"/>
            <family val="2"/>
          </rPr>
          <t xml:space="preserve">*:
</t>
        </r>
        <r>
          <rPr>
            <sz val="8"/>
            <color indexed="8"/>
            <rFont val="Tahoma"/>
            <family val="2"/>
          </rPr>
          <t xml:space="preserve">  86 582 Raciąż 2006
241 968 drogi 2006
171 202 drogi 2007
 70 000 wnios. Kredyt drogi 2007
</t>
        </r>
      </text>
    </comment>
    <comment ref="I17" authorId="0">
      <text>
        <r>
          <rPr>
            <b/>
            <sz val="8"/>
            <color indexed="8"/>
            <rFont val="Tahoma"/>
            <family val="2"/>
          </rPr>
          <t xml:space="preserve">*:
</t>
        </r>
        <r>
          <rPr>
            <sz val="8"/>
            <color indexed="8"/>
            <rFont val="Tahoma"/>
            <family val="2"/>
          </rPr>
          <t xml:space="preserve">  86 582 Raciąż 2006
241 968 drogi 2006
171 202 drogi 2007
 70 000 wnios. Kredyt drogi 2007</t>
        </r>
      </text>
    </comment>
    <comment ref="J17" authorId="0">
      <text>
        <r>
          <rPr>
            <b/>
            <sz val="8"/>
            <color indexed="8"/>
            <rFont val="Tahoma"/>
            <family val="2"/>
          </rPr>
          <t xml:space="preserve">*:
</t>
        </r>
        <r>
          <rPr>
            <sz val="8"/>
            <color indexed="8"/>
            <rFont val="Tahoma"/>
            <family val="2"/>
          </rPr>
          <t xml:space="preserve">  86 582 Raciąż 2006
241 968 drogi 2006
171 202 drogi 2007
 70 000 wnios. Kredyt drogi 2007</t>
        </r>
      </text>
    </comment>
    <comment ref="K17" authorId="0">
      <text>
        <r>
          <rPr>
            <b/>
            <sz val="8"/>
            <color indexed="8"/>
            <rFont val="Tahoma"/>
            <family val="2"/>
          </rPr>
          <t xml:space="preserve">*:
</t>
        </r>
        <r>
          <rPr>
            <sz val="8"/>
            <color indexed="8"/>
            <rFont val="Tahoma"/>
            <family val="2"/>
          </rPr>
          <t xml:space="preserve">  86 582 Raciąż 2006
  60 487 drogi 2006
171 202 drogi 2007
 70 000 wnios. Kredyt drogi 2007</t>
        </r>
      </text>
    </comment>
    <comment ref="L17" authorId="0">
      <text>
        <r>
          <rPr>
            <b/>
            <sz val="8"/>
            <color indexed="8"/>
            <rFont val="Tahoma"/>
            <family val="2"/>
          </rPr>
          <t xml:space="preserve">skarbnik:
</t>
        </r>
        <r>
          <rPr>
            <sz val="8"/>
            <color indexed="8"/>
            <rFont val="Tahoma"/>
            <family val="2"/>
          </rPr>
          <t xml:space="preserve"> 171 196 drogi 2007
 70 000 wnios. Kredyt drogi 2007</t>
        </r>
      </text>
    </comment>
    <comment ref="C19" authorId="0">
      <text>
        <r>
          <rPr>
            <b/>
            <sz val="8"/>
            <color indexed="8"/>
            <rFont val="Tahoma"/>
            <family val="2"/>
          </rPr>
          <t xml:space="preserve">*:
</t>
        </r>
        <r>
          <rPr>
            <sz val="8"/>
            <color indexed="8"/>
            <rFont val="Tahoma"/>
            <family val="2"/>
          </rPr>
          <t>od poż.2 000
od kred.2005 - 71.098
od kred.2006 - 111.464
od kred.2007-1 - 87.287
od kred.2007-2 - 40.425
od poż. ZS Nr 1 - 13 112
od poż. ZS Nr 2 -   9 713</t>
        </r>
      </text>
    </comment>
    <comment ref="D19" authorId="0">
      <text>
        <r>
          <rPr>
            <b/>
            <sz val="8"/>
            <color indexed="8"/>
            <rFont val="Tahoma"/>
            <family val="2"/>
          </rPr>
          <t xml:space="preserve">Mariusz G:
</t>
        </r>
        <r>
          <rPr>
            <sz val="8"/>
            <color indexed="8"/>
            <rFont val="Tahoma"/>
            <family val="2"/>
          </rPr>
          <t>kredyt 40 732
kredyt 2 - 106 281
kredyt 3 -  83 998
kredyt 4 -  36 225
od poż. ZS Nr 1 - 10 277
od poż. ZS Nr 2 -   7 613
od kredyt 2008 - 36 225</t>
        </r>
      </text>
    </comment>
    <comment ref="F19" authorId="0">
      <text>
        <r>
          <rPr>
            <b/>
            <sz val="8"/>
            <color indexed="8"/>
            <rFont val="Tahoma"/>
            <family val="2"/>
          </rPr>
          <t xml:space="preserve">Mariusz:
</t>
        </r>
        <r>
          <rPr>
            <sz val="8"/>
            <color indexed="8"/>
            <rFont val="Tahoma"/>
            <family val="2"/>
          </rPr>
          <t>kredyt 2 - 75.915
kredyt 3 - 66.194
kredyt 4 - 27 825
od poż. ZS Nr 1 - 4 607
od poż. ZS Nr 2 - 3 413</t>
        </r>
      </text>
    </comment>
    <comment ref="G19" authorId="0">
      <text>
        <r>
          <rPr>
            <b/>
            <sz val="8"/>
            <color indexed="8"/>
            <rFont val="Tahoma"/>
            <family val="2"/>
          </rPr>
          <t xml:space="preserve">Agołaszewska:
</t>
        </r>
        <r>
          <rPr>
            <sz val="8"/>
            <color indexed="8"/>
            <rFont val="Tahoma"/>
            <family val="2"/>
          </rPr>
          <t>od poż. ZS Nr 1 - 1 772
od poż. ZS Nr 2 - 1 313</t>
        </r>
      </text>
    </comment>
    <comment ref="C26" authorId="0">
      <text>
        <r>
          <rPr>
            <b/>
            <sz val="8"/>
            <color indexed="8"/>
            <rFont val="Tahoma"/>
            <family val="2"/>
          </rPr>
          <t xml:space="preserve">FN:
</t>
        </r>
        <r>
          <rPr>
            <sz val="8"/>
            <color indexed="8"/>
            <rFont val="Tahoma"/>
            <family val="2"/>
          </rPr>
          <t xml:space="preserve">255 552
  89 436
</t>
        </r>
      </text>
    </comment>
    <comment ref="D26" authorId="0">
      <text>
        <r>
          <rPr>
            <b/>
            <sz val="8"/>
            <color indexed="8"/>
            <rFont val="Tahoma"/>
            <family val="2"/>
          </rPr>
          <t xml:space="preserve">FN:
</t>
        </r>
        <r>
          <rPr>
            <sz val="8"/>
            <color indexed="8"/>
            <rFont val="Tahoma"/>
            <family val="2"/>
          </rPr>
          <t xml:space="preserve">255 552
 89 436
</t>
        </r>
      </text>
    </comment>
    <comment ref="E26" authorId="0">
      <text>
        <r>
          <rPr>
            <b/>
            <sz val="8"/>
            <color indexed="8"/>
            <rFont val="Tahoma"/>
            <family val="2"/>
          </rPr>
          <t xml:space="preserve">FN:
</t>
        </r>
        <r>
          <rPr>
            <sz val="8"/>
            <color indexed="8"/>
            <rFont val="Tahoma"/>
            <family val="2"/>
          </rPr>
          <t xml:space="preserve">255 552
 89 436
</t>
        </r>
      </text>
    </comment>
    <comment ref="F26" authorId="0">
      <text>
        <r>
          <rPr>
            <b/>
            <sz val="8"/>
            <color indexed="8"/>
            <rFont val="Tahoma"/>
            <family val="2"/>
          </rPr>
          <t xml:space="preserve">FN:
</t>
        </r>
        <r>
          <rPr>
            <sz val="8"/>
            <color indexed="8"/>
            <rFont val="Tahoma"/>
            <family val="2"/>
          </rPr>
          <t>255 552 
 89 436</t>
        </r>
      </text>
    </comment>
    <comment ref="I26" authorId="0">
      <text>
        <r>
          <rPr>
            <b/>
            <sz val="8"/>
            <color indexed="8"/>
            <rFont val="Tahoma"/>
            <family val="2"/>
          </rPr>
          <t xml:space="preserve">FN:
</t>
        </r>
        <r>
          <rPr>
            <sz val="8"/>
            <color indexed="8"/>
            <rFont val="Tahoma"/>
            <family val="2"/>
          </rPr>
          <t xml:space="preserve">255 552
 89 436
</t>
        </r>
      </text>
    </comment>
    <comment ref="J26" authorId="0">
      <text>
        <r>
          <rPr>
            <b/>
            <sz val="8"/>
            <color indexed="8"/>
            <rFont val="Tahoma"/>
            <family val="2"/>
          </rPr>
          <t xml:space="preserve">FN:
</t>
        </r>
        <r>
          <rPr>
            <sz val="8"/>
            <color indexed="8"/>
            <rFont val="Tahoma"/>
            <family val="2"/>
          </rPr>
          <t>149 072
 89 436</t>
        </r>
      </text>
    </comment>
  </commentList>
</comments>
</file>

<file path=xl/comments2.xml><?xml version="1.0" encoding="utf-8"?>
<comments xmlns="http://schemas.openxmlformats.org/spreadsheetml/2006/main">
  <authors>
    <author/>
  </authors>
  <commentList>
    <comment ref="C14" authorId="0">
      <text>
        <r>
          <rPr>
            <b/>
            <sz val="8"/>
            <color indexed="8"/>
            <rFont val="Tahoma"/>
            <family val="2"/>
          </rPr>
          <t xml:space="preserve">*: 55 799 209
</t>
        </r>
        <r>
          <rPr>
            <sz val="8"/>
            <color indexed="8"/>
            <rFont val="Tahoma"/>
            <family val="2"/>
          </rPr>
          <t>70 212 obsługa długu
3 000 000 inwest.
344 988 poręcz.</t>
        </r>
      </text>
    </comment>
    <comment ref="D14" authorId="0">
      <text>
        <r>
          <rPr>
            <b/>
            <sz val="8"/>
            <color indexed="8"/>
            <rFont val="Tahoma"/>
            <family val="2"/>
          </rPr>
          <t xml:space="preserve">*: 56 183 512
</t>
        </r>
        <r>
          <rPr>
            <sz val="8"/>
            <color indexed="8"/>
            <rFont val="Tahoma"/>
            <family val="2"/>
          </rPr>
          <t>46 246 obsługa długu
3 000 000 inwest.
238 508 poręcz.</t>
        </r>
      </text>
    </comment>
    <comment ref="E14" authorId="0">
      <text>
        <r>
          <rPr>
            <b/>
            <sz val="8"/>
            <color indexed="8"/>
            <rFont val="Tahoma"/>
            <family val="2"/>
          </rPr>
          <t xml:space="preserve">56 545 459
</t>
        </r>
        <r>
          <rPr>
            <sz val="8"/>
            <color indexed="8"/>
            <rFont val="Tahoma"/>
            <family val="2"/>
          </rPr>
          <t>32 666 obsługa długu
3 000 000 inwest.
67 077 poręcz.</t>
        </r>
      </text>
    </comment>
    <comment ref="F14" authorId="0">
      <text>
        <r>
          <rPr>
            <b/>
            <sz val="8"/>
            <color indexed="8"/>
            <rFont val="Tahoma"/>
            <family val="2"/>
          </rPr>
          <t xml:space="preserve">56 137 843
</t>
        </r>
        <r>
          <rPr>
            <sz val="8"/>
            <color indexed="8"/>
            <rFont val="Tahoma"/>
            <family val="2"/>
          </rPr>
          <t xml:space="preserve">18 259 obsługa długu
3 000 000 inwest.
</t>
        </r>
      </text>
    </comment>
    <comment ref="C17" authorId="0">
      <text>
        <r>
          <rPr>
            <b/>
            <sz val="8"/>
            <color indexed="8"/>
            <rFont val="Tahoma"/>
            <family val="2"/>
          </rPr>
          <t xml:space="preserve">*:
</t>
        </r>
        <r>
          <rPr>
            <sz val="8"/>
            <color indexed="8"/>
            <rFont val="Tahoma"/>
            <family val="2"/>
          </rPr>
          <t xml:space="preserve">  86 582 Raciąż 2006
241 968 drogi 2006
171 202 drogi 2007
 70 000 wnios. Kredyt drogi 2007</t>
        </r>
      </text>
    </comment>
    <comment ref="D17" authorId="0">
      <text>
        <r>
          <rPr>
            <b/>
            <sz val="8"/>
            <color indexed="8"/>
            <rFont val="Tahoma"/>
            <family val="2"/>
          </rPr>
          <t xml:space="preserve">*:
</t>
        </r>
        <r>
          <rPr>
            <sz val="8"/>
            <color indexed="8"/>
            <rFont val="Tahoma"/>
            <family val="2"/>
          </rPr>
          <t xml:space="preserve">  86 582 Raciąż 2006
241 968 drogi 2006
171 202 drogi 2007
 70 000 wnios. Kredyt drogi 2007</t>
        </r>
      </text>
    </comment>
    <comment ref="E17" authorId="0">
      <text>
        <r>
          <rPr>
            <b/>
            <sz val="8"/>
            <color indexed="8"/>
            <rFont val="Tahoma"/>
            <family val="2"/>
          </rPr>
          <t xml:space="preserve">*:
</t>
        </r>
        <r>
          <rPr>
            <sz val="8"/>
            <color indexed="8"/>
            <rFont val="Tahoma"/>
            <family val="2"/>
          </rPr>
          <t xml:space="preserve">  86 582 Raciąż 2006
  60 487 drogi 2006
171 202 drogi 2007
 70 000 wnios. Kredyt drogi 2007</t>
        </r>
      </text>
    </comment>
    <comment ref="F17" authorId="0">
      <text>
        <r>
          <rPr>
            <b/>
            <sz val="8"/>
            <color indexed="8"/>
            <rFont val="Tahoma"/>
            <family val="2"/>
          </rPr>
          <t xml:space="preserve">skarbnik:
</t>
        </r>
        <r>
          <rPr>
            <sz val="8"/>
            <color indexed="8"/>
            <rFont val="Tahoma"/>
            <family val="2"/>
          </rPr>
          <t xml:space="preserve"> 171 196 drogi 2007
 70 000 wnios. Kredyt drogi 2007</t>
        </r>
      </text>
    </comment>
    <comment ref="C25" authorId="0">
      <text>
        <r>
          <rPr>
            <b/>
            <sz val="8"/>
            <color indexed="8"/>
            <rFont val="Tahoma"/>
            <family val="2"/>
          </rPr>
          <t xml:space="preserve">FN:
</t>
        </r>
        <r>
          <rPr>
            <sz val="8"/>
            <color indexed="8"/>
            <rFont val="Tahoma"/>
            <family val="2"/>
          </rPr>
          <t xml:space="preserve">255 552
 89 436
</t>
        </r>
      </text>
    </comment>
    <comment ref="D25" authorId="0">
      <text>
        <r>
          <rPr>
            <b/>
            <sz val="8"/>
            <color indexed="8"/>
            <rFont val="Tahoma"/>
            <family val="2"/>
          </rPr>
          <t xml:space="preserve">FN:
</t>
        </r>
        <r>
          <rPr>
            <sz val="8"/>
            <color indexed="8"/>
            <rFont val="Tahoma"/>
            <family val="2"/>
          </rPr>
          <t>149 072
 89 436</t>
        </r>
      </text>
    </comment>
  </commentList>
</comments>
</file>

<file path=xl/sharedStrings.xml><?xml version="1.0" encoding="utf-8"?>
<sst xmlns="http://schemas.openxmlformats.org/spreadsheetml/2006/main" count="173" uniqueCount="60">
  <si>
    <t xml:space="preserve">Załącznik Nr 1 do Uchwały Rady Gminy Nr 243/XXXIII/2010 z dnia 31 marca 2010 roku </t>
  </si>
  <si>
    <t>PRZEPŁYWY ŚRODKÓW BUDŻETU GMINY W LATACH 2010-2020</t>
  </si>
  <si>
    <t>l.p.</t>
  </si>
  <si>
    <t>Wyszczególnienie</t>
  </si>
  <si>
    <t>PROGNOZA</t>
  </si>
  <si>
    <t>1.</t>
  </si>
  <si>
    <t>Nadwyżka budżetowa z lat ubiegłych/wolne środki</t>
  </si>
  <si>
    <t>2.</t>
  </si>
  <si>
    <t xml:space="preserve">Dochody ogółem *, w tym: </t>
  </si>
  <si>
    <t>-</t>
  </si>
  <si>
    <t>subwencje</t>
  </si>
  <si>
    <t>dotacje celowe na zadania własne</t>
  </si>
  <si>
    <t>dotacje celowe na zadania zlecone</t>
  </si>
  <si>
    <t>dochody własne, w tym:</t>
  </si>
  <si>
    <t>udziały w dochodach Państwa</t>
  </si>
  <si>
    <t>środki ze sprzedaży składników majątkowych</t>
  </si>
  <si>
    <t>inne dochody - środki na sfinansowanie własnych inwestycji pozyskane z innych źródeł</t>
  </si>
  <si>
    <t>3.</t>
  </si>
  <si>
    <t>Wydatki bieżące - bez inwestycji i obsługi długu</t>
  </si>
  <si>
    <t>4.</t>
  </si>
  <si>
    <t>Wynik finansowy I (1+2)-3</t>
  </si>
  <si>
    <t>5.</t>
  </si>
  <si>
    <t>Zobowiązania, w tym:</t>
  </si>
  <si>
    <t>spłata kredytów i pożyczek</t>
  </si>
  <si>
    <t>w tym: spłata wnioskowanego kredytu</t>
  </si>
  <si>
    <t>obsługa kredytów i pożyczek (odsetki)</t>
  </si>
  <si>
    <t>w tym: odsetki od wnioskowanego kredytu</t>
  </si>
  <si>
    <t>Łącznie spłaty odsetek i raty (kredytu i pożyczki)</t>
  </si>
  <si>
    <t>spłata zob. z tyt. wyprzedzającego finansowania</t>
  </si>
  <si>
    <t>w tym:rata wnioskowanej pożyczki</t>
  </si>
  <si>
    <t>obsługa pożyczek na wyprzedzające finansowanie( odsetki)</t>
  </si>
  <si>
    <t>w tym:odsetki od wnioskowanej pożyczki</t>
  </si>
  <si>
    <t>udzielone poręczenia łącznie</t>
  </si>
  <si>
    <t>poręczenie wynikające z uchwały</t>
  </si>
  <si>
    <t>6.</t>
  </si>
  <si>
    <t>Wynik finansowy II (4-5)</t>
  </si>
  <si>
    <t>7.</t>
  </si>
  <si>
    <t>Wydatki inwestycyjne</t>
  </si>
  <si>
    <t>8.</t>
  </si>
  <si>
    <t>Wynik finansowy III (6-7)</t>
  </si>
  <si>
    <t>9.</t>
  </si>
  <si>
    <t>Środki do pozyskania, w tym:</t>
  </si>
  <si>
    <t>kredyty</t>
  </si>
  <si>
    <t>pożyczki</t>
  </si>
  <si>
    <t>udział spłat rat kredytów i pożyczek, wykup obligacji oraz odsetki od powyższych zobowiązań finansowych plus poręczenia w dochodach %</t>
  </si>
  <si>
    <t>* okres spłaty kredytu/pożyczki</t>
  </si>
  <si>
    <t>** kwoty dochodów zgodne z dochodami wpisanymi w poszczególnych latach w prognozie długu</t>
  </si>
  <si>
    <t xml:space="preserve">* </t>
  </si>
  <si>
    <t>kwoty dochodów zgodne z dochodami wpisanymi w poszczegolnych latach w prognozie długu</t>
  </si>
  <si>
    <t xml:space="preserve">Przewodniczący Rady Gminy                                                                                                        </t>
  </si>
  <si>
    <t>Adam Gorzkowski</t>
  </si>
  <si>
    <t>w tym: spłata wnioskowanej pożyczki</t>
  </si>
  <si>
    <t>w tym: odsetki od wnioskowanej pozyczki</t>
  </si>
  <si>
    <t>rata wnioskowanej pożyczki</t>
  </si>
  <si>
    <t>odsetki od wnioskowanej pożyczki</t>
  </si>
  <si>
    <t>spłata zob. z tyt. prefinansowania</t>
  </si>
  <si>
    <t>kredyty wnioskowane</t>
  </si>
  <si>
    <t>pożyczki wnioskowane</t>
  </si>
  <si>
    <t>strona 3</t>
  </si>
  <si>
    <t>Przewodniczący Rady Gminy  Adam Gorzkowski</t>
  </si>
</sst>
</file>

<file path=xl/styles.xml><?xml version="1.0" encoding="utf-8"?>
<styleSheet xmlns="http://schemas.openxmlformats.org/spreadsheetml/2006/main">
  <numFmts count="3">
    <numFmt numFmtId="164" formatCode="GENERAL"/>
    <numFmt numFmtId="165" formatCode="#,##0"/>
    <numFmt numFmtId="166" formatCode="#,##0.00"/>
  </numFmts>
  <fonts count="40">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CE"/>
      <family val="2"/>
    </font>
    <font>
      <b/>
      <sz val="10"/>
      <name val="Arial CE"/>
      <family val="2"/>
    </font>
    <font>
      <b/>
      <sz val="9"/>
      <name val="Arial CE"/>
      <family val="2"/>
    </font>
    <font>
      <b/>
      <sz val="9"/>
      <color indexed="18"/>
      <name val="Arial CE"/>
      <family val="2"/>
    </font>
    <font>
      <b/>
      <sz val="7"/>
      <name val="Arial CE"/>
      <family val="2"/>
    </font>
    <font>
      <sz val="9"/>
      <color indexed="18"/>
      <name val="Arial CE"/>
      <family val="2"/>
    </font>
    <font>
      <sz val="9"/>
      <name val="Arial CE"/>
      <family val="2"/>
    </font>
    <font>
      <b/>
      <sz val="8"/>
      <color indexed="8"/>
      <name val="Tahoma"/>
      <family val="2"/>
    </font>
    <font>
      <sz val="8"/>
      <color indexed="8"/>
      <name val="Tahoma"/>
      <family val="2"/>
    </font>
    <font>
      <sz val="9"/>
      <color indexed="8"/>
      <name val="Arial CE"/>
      <family val="2"/>
    </font>
    <font>
      <i/>
      <sz val="9"/>
      <name val="Arial CE"/>
      <family val="2"/>
    </font>
    <font>
      <i/>
      <sz val="9"/>
      <color indexed="18"/>
      <name val="Arial CE"/>
      <family val="2"/>
    </font>
    <font>
      <sz val="6"/>
      <name val="Arial CE"/>
      <family val="2"/>
    </font>
    <font>
      <sz val="7"/>
      <name val="Arial CE"/>
      <family val="2"/>
    </font>
    <font>
      <sz val="10"/>
      <color indexed="8"/>
      <name val="Arial CE"/>
      <family val="2"/>
    </font>
    <font>
      <b/>
      <sz val="10"/>
      <color indexed="8"/>
      <name val="Arial CE"/>
      <family val="2"/>
    </font>
    <font>
      <b/>
      <sz val="9"/>
      <color indexed="8"/>
      <name val="Arial CE"/>
      <family val="2"/>
    </font>
    <font>
      <sz val="8"/>
      <color indexed="8"/>
      <name val="Arial CE"/>
      <family val="2"/>
    </font>
    <font>
      <i/>
      <sz val="9"/>
      <color indexed="8"/>
      <name val="Arial CE"/>
      <family val="2"/>
    </font>
    <font>
      <sz val="7"/>
      <color indexed="8"/>
      <name val="Arial CE"/>
      <family val="2"/>
    </font>
    <font>
      <b/>
      <sz val="8"/>
      <name val="Arial CE"/>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thin">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7" borderId="1" applyNumberFormat="0" applyAlignment="0" applyProtection="0"/>
    <xf numFmtId="164" fontId="5" fillId="20" borderId="2" applyNumberFormat="0" applyAlignment="0" applyProtection="0"/>
    <xf numFmtId="164" fontId="6" fillId="4" borderId="0" applyNumberFormat="0" applyBorder="0" applyAlignment="0" applyProtection="0"/>
    <xf numFmtId="164" fontId="7" fillId="0" borderId="3" applyNumberFormat="0" applyFill="0" applyAlignment="0" applyProtection="0"/>
    <xf numFmtId="164" fontId="8" fillId="21" borderId="4" applyNumberFormat="0" applyAlignment="0" applyProtection="0"/>
    <xf numFmtId="164" fontId="9" fillId="0" borderId="5" applyNumberFormat="0" applyFill="0" applyAlignment="0" applyProtection="0"/>
    <xf numFmtId="164" fontId="10" fillId="0" borderId="6" applyNumberFormat="0" applyFill="0" applyAlignment="0" applyProtection="0"/>
    <xf numFmtId="164" fontId="11" fillId="0" borderId="7" applyNumberFormat="0" applyFill="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13" fillId="20" borderId="1" applyNumberFormat="0" applyAlignment="0" applyProtection="0"/>
    <xf numFmtId="164" fontId="14" fillId="0" borderId="8" applyNumberFormat="0" applyFill="0" applyAlignment="0" applyProtection="0"/>
    <xf numFmtId="164" fontId="15" fillId="0" borderId="0" applyNumberFormat="0" applyFill="0" applyBorder="0" applyAlignment="0" applyProtection="0"/>
    <xf numFmtId="164" fontId="16" fillId="0" borderId="0" applyNumberFormat="0" applyFill="0" applyBorder="0" applyAlignment="0" applyProtection="0"/>
    <xf numFmtId="164" fontId="17" fillId="0" borderId="0" applyNumberFormat="0" applyFill="0" applyBorder="0" applyAlignment="0" applyProtection="0"/>
    <xf numFmtId="164" fontId="0" fillId="23" borderId="9" applyNumberFormat="0" applyAlignment="0" applyProtection="0"/>
    <xf numFmtId="164" fontId="18" fillId="3" borderId="0" applyNumberFormat="0" applyBorder="0" applyAlignment="0" applyProtection="0"/>
  </cellStyleXfs>
  <cellXfs count="67">
    <xf numFmtId="164" fontId="0" fillId="0" borderId="0" xfId="0" applyAlignment="1">
      <alignment/>
    </xf>
    <xf numFmtId="164" fontId="19" fillId="0" borderId="0" xfId="0" applyFont="1" applyBorder="1" applyAlignment="1">
      <alignment/>
    </xf>
    <xf numFmtId="164" fontId="20" fillId="0" borderId="0" xfId="0" applyFont="1" applyBorder="1" applyAlignment="1">
      <alignment horizontal="center" vertical="center" wrapText="1"/>
    </xf>
    <xf numFmtId="164" fontId="20" fillId="0" borderId="10" xfId="0" applyFont="1" applyBorder="1" applyAlignment="1">
      <alignment horizontal="center" vertical="center"/>
    </xf>
    <xf numFmtId="164" fontId="21" fillId="0" borderId="10" xfId="0" applyFont="1" applyBorder="1" applyAlignment="1">
      <alignment horizontal="center" vertical="center" wrapText="1"/>
    </xf>
    <xf numFmtId="164" fontId="20" fillId="0" borderId="11" xfId="0" applyFont="1" applyBorder="1" applyAlignment="1">
      <alignment horizontal="center"/>
    </xf>
    <xf numFmtId="164" fontId="20" fillId="0" borderId="12" xfId="0" applyFont="1" applyBorder="1" applyAlignment="1">
      <alignment horizontal="center"/>
    </xf>
    <xf numFmtId="164" fontId="22" fillId="0" borderId="10" xfId="0" applyFont="1" applyBorder="1" applyAlignment="1">
      <alignment horizontal="center" vertical="center" wrapText="1"/>
    </xf>
    <xf numFmtId="164" fontId="0" fillId="4" borderId="13" xfId="0" applyFont="1" applyFill="1" applyBorder="1" applyAlignment="1">
      <alignment horizontal="center" vertical="center"/>
    </xf>
    <xf numFmtId="164" fontId="23" fillId="4" borderId="10" xfId="0" applyFont="1" applyFill="1" applyBorder="1" applyAlignment="1">
      <alignment horizontal="left" vertical="center" wrapText="1"/>
    </xf>
    <xf numFmtId="165" fontId="24" fillId="4" borderId="10" xfId="0" applyNumberFormat="1" applyFont="1" applyFill="1" applyBorder="1" applyAlignment="1">
      <alignment horizontal="right" vertical="center" wrapText="1"/>
    </xf>
    <xf numFmtId="165" fontId="25" fillId="4" borderId="10" xfId="0" applyNumberFormat="1" applyFont="1" applyFill="1" applyBorder="1" applyAlignment="1">
      <alignment horizontal="right" vertical="center" wrapText="1"/>
    </xf>
    <xf numFmtId="164" fontId="0" fillId="4" borderId="0" xfId="0" applyFill="1" applyAlignment="1">
      <alignment/>
    </xf>
    <xf numFmtId="164" fontId="0" fillId="4" borderId="10" xfId="0" applyFont="1" applyFill="1" applyBorder="1" applyAlignment="1">
      <alignment horizontal="center" vertical="center"/>
    </xf>
    <xf numFmtId="164" fontId="21" fillId="4" borderId="10" xfId="0" applyFont="1" applyFill="1" applyBorder="1" applyAlignment="1">
      <alignment vertical="center" wrapText="1"/>
    </xf>
    <xf numFmtId="165" fontId="24" fillId="4" borderId="10" xfId="0" applyNumberFormat="1" applyFont="1" applyFill="1" applyBorder="1" applyAlignment="1">
      <alignment vertical="center" wrapText="1"/>
    </xf>
    <xf numFmtId="164" fontId="0" fillId="0" borderId="10" xfId="0" applyFont="1" applyBorder="1" applyAlignment="1">
      <alignment horizontal="center" vertical="center"/>
    </xf>
    <xf numFmtId="164" fontId="25" fillId="0" borderId="10" xfId="0" applyFont="1" applyBorder="1" applyAlignment="1">
      <alignment vertical="center" wrapText="1"/>
    </xf>
    <xf numFmtId="165" fontId="24" fillId="0" borderId="10" xfId="0" applyNumberFormat="1" applyFont="1" applyBorder="1" applyAlignment="1">
      <alignment vertical="center" wrapText="1"/>
    </xf>
    <xf numFmtId="165" fontId="25" fillId="0" borderId="10" xfId="0" applyNumberFormat="1" applyFont="1" applyBorder="1" applyAlignment="1">
      <alignment vertical="center" wrapText="1"/>
    </xf>
    <xf numFmtId="164" fontId="0" fillId="0" borderId="10" xfId="0" applyFill="1" applyBorder="1" applyAlignment="1">
      <alignment horizontal="center" vertical="center"/>
    </xf>
    <xf numFmtId="164" fontId="25" fillId="0" borderId="10" xfId="0" applyFont="1" applyFill="1" applyBorder="1" applyAlignment="1">
      <alignment vertical="center" wrapText="1"/>
    </xf>
    <xf numFmtId="165" fontId="24" fillId="0" borderId="10" xfId="0" applyNumberFormat="1" applyFont="1" applyFill="1" applyBorder="1" applyAlignment="1">
      <alignment vertical="center" wrapText="1"/>
    </xf>
    <xf numFmtId="165" fontId="25" fillId="0" borderId="10" xfId="0" applyNumberFormat="1" applyFont="1" applyFill="1" applyBorder="1" applyAlignment="1">
      <alignment vertical="center" wrapText="1"/>
    </xf>
    <xf numFmtId="164" fontId="0" fillId="0" borderId="0" xfId="0" applyFill="1" applyAlignment="1">
      <alignment/>
    </xf>
    <xf numFmtId="164" fontId="19" fillId="0" borderId="10" xfId="0" applyFont="1" applyBorder="1" applyAlignment="1">
      <alignment vertical="center" wrapText="1"/>
    </xf>
    <xf numFmtId="165" fontId="25" fillId="4" borderId="10" xfId="0" applyNumberFormat="1" applyFont="1" applyFill="1" applyBorder="1" applyAlignment="1">
      <alignment vertical="center" wrapText="1"/>
    </xf>
    <xf numFmtId="165" fontId="28" fillId="0" borderId="10" xfId="0" applyNumberFormat="1" applyFont="1" applyBorder="1" applyAlignment="1">
      <alignment vertical="center" wrapText="1"/>
    </xf>
    <xf numFmtId="165" fontId="29" fillId="0" borderId="10" xfId="0" applyNumberFormat="1" applyFont="1" applyBorder="1" applyAlignment="1">
      <alignment vertical="center" wrapText="1"/>
    </xf>
    <xf numFmtId="164" fontId="29" fillId="0" borderId="10" xfId="0" applyFont="1" applyFill="1" applyBorder="1" applyAlignment="1">
      <alignment vertical="center" wrapText="1"/>
    </xf>
    <xf numFmtId="165" fontId="30" fillId="0" borderId="10" xfId="0" applyNumberFormat="1" applyFont="1" applyFill="1" applyBorder="1" applyAlignment="1">
      <alignment vertical="center" wrapText="1"/>
    </xf>
    <xf numFmtId="165" fontId="29" fillId="0" borderId="10" xfId="0" applyNumberFormat="1" applyFont="1" applyFill="1" applyBorder="1" applyAlignment="1">
      <alignment vertical="center" wrapText="1"/>
    </xf>
    <xf numFmtId="164" fontId="31" fillId="0" borderId="10" xfId="0" applyFont="1" applyBorder="1" applyAlignment="1">
      <alignment vertical="center" wrapText="1"/>
    </xf>
    <xf numFmtId="166" fontId="24" fillId="0" borderId="10" xfId="0" applyNumberFormat="1" applyFont="1" applyBorder="1" applyAlignment="1">
      <alignment vertical="center" wrapText="1"/>
    </xf>
    <xf numFmtId="166" fontId="25" fillId="0" borderId="10" xfId="0" applyNumberFormat="1" applyFont="1" applyBorder="1" applyAlignment="1">
      <alignment vertical="center" wrapText="1"/>
    </xf>
    <xf numFmtId="164" fontId="25" fillId="0" borderId="0" xfId="0" applyFont="1" applyBorder="1" applyAlignment="1">
      <alignment vertical="center" wrapText="1"/>
    </xf>
    <xf numFmtId="164" fontId="25" fillId="0" borderId="0" xfId="0" applyFont="1" applyAlignment="1">
      <alignment vertical="center" wrapText="1"/>
    </xf>
    <xf numFmtId="164" fontId="0" fillId="0" borderId="0" xfId="0" applyFont="1" applyBorder="1" applyAlignment="1">
      <alignment vertical="center" wrapText="1"/>
    </xf>
    <xf numFmtId="164" fontId="0" fillId="0" borderId="0" xfId="0" applyAlignment="1">
      <alignment vertical="center" wrapText="1"/>
    </xf>
    <xf numFmtId="164" fontId="19" fillId="0" borderId="0" xfId="0" applyFont="1" applyAlignment="1">
      <alignment/>
    </xf>
    <xf numFmtId="164" fontId="32" fillId="0" borderId="0" xfId="0" applyFont="1" applyAlignment="1">
      <alignment vertical="center" wrapText="1"/>
    </xf>
    <xf numFmtId="164" fontId="19" fillId="0" borderId="0" xfId="0" applyFont="1" applyAlignment="1">
      <alignment vertical="center" wrapText="1"/>
    </xf>
    <xf numFmtId="164" fontId="20" fillId="0" borderId="0" xfId="0" applyFont="1" applyAlignment="1">
      <alignment horizontal="right" vertical="center" wrapText="1"/>
    </xf>
    <xf numFmtId="164" fontId="20" fillId="0" borderId="14" xfId="0" applyFont="1" applyBorder="1" applyAlignment="1">
      <alignment horizontal="center" vertical="center"/>
    </xf>
    <xf numFmtId="164" fontId="20" fillId="0" borderId="10" xfId="0" applyFont="1" applyBorder="1" applyAlignment="1">
      <alignment horizontal="center"/>
    </xf>
    <xf numFmtId="164" fontId="20" fillId="0" borderId="13" xfId="0" applyFont="1" applyBorder="1" applyAlignment="1">
      <alignment horizontal="center" vertical="center"/>
    </xf>
    <xf numFmtId="164" fontId="21" fillId="4" borderId="10" xfId="0" applyFont="1" applyFill="1" applyBorder="1" applyAlignment="1">
      <alignment horizontal="left" vertical="center" wrapText="1"/>
    </xf>
    <xf numFmtId="164" fontId="29" fillId="0" borderId="10" xfId="0" applyFont="1" applyBorder="1" applyAlignment="1">
      <alignment vertical="center" wrapText="1"/>
    </xf>
    <xf numFmtId="164" fontId="19" fillId="0" borderId="0" xfId="0" applyFont="1" applyAlignment="1">
      <alignment vertical="top"/>
    </xf>
    <xf numFmtId="164" fontId="33" fillId="17" borderId="0" xfId="0" applyFont="1" applyFill="1" applyAlignment="1">
      <alignment/>
    </xf>
    <xf numFmtId="164" fontId="34" fillId="17" borderId="0" xfId="0" applyFont="1" applyFill="1" applyAlignment="1">
      <alignment horizontal="right" vertical="center" wrapText="1"/>
    </xf>
    <xf numFmtId="164" fontId="28" fillId="17" borderId="0" xfId="0" applyFont="1" applyFill="1" applyAlignment="1">
      <alignment vertical="center" wrapText="1"/>
    </xf>
    <xf numFmtId="164" fontId="35" fillId="17" borderId="10" xfId="0" applyFont="1" applyFill="1" applyBorder="1" applyAlignment="1">
      <alignment horizontal="center" vertical="center" wrapText="1"/>
    </xf>
    <xf numFmtId="164" fontId="34" fillId="17" borderId="10" xfId="0" applyFont="1" applyFill="1" applyBorder="1" applyAlignment="1">
      <alignment horizontal="center"/>
    </xf>
    <xf numFmtId="164" fontId="35" fillId="17" borderId="10" xfId="0" applyFont="1" applyFill="1" applyBorder="1" applyAlignment="1">
      <alignment horizontal="left" vertical="center" wrapText="1"/>
    </xf>
    <xf numFmtId="165" fontId="28" fillId="17" borderId="10" xfId="0" applyNumberFormat="1" applyFont="1" applyFill="1" applyBorder="1" applyAlignment="1">
      <alignment horizontal="right" vertical="center" wrapText="1"/>
    </xf>
    <xf numFmtId="164" fontId="35" fillId="17" borderId="10" xfId="0" applyFont="1" applyFill="1" applyBorder="1" applyAlignment="1">
      <alignment vertical="center" wrapText="1"/>
    </xf>
    <xf numFmtId="165" fontId="28" fillId="17" borderId="10" xfId="0" applyNumberFormat="1" applyFont="1" applyFill="1" applyBorder="1" applyAlignment="1">
      <alignment vertical="center" wrapText="1"/>
    </xf>
    <xf numFmtId="164" fontId="28" fillId="17" borderId="10" xfId="0" applyFont="1" applyFill="1" applyBorder="1" applyAlignment="1">
      <alignment vertical="center" wrapText="1"/>
    </xf>
    <xf numFmtId="164" fontId="36" fillId="17" borderId="10" xfId="0" applyFont="1" applyFill="1" applyBorder="1" applyAlignment="1">
      <alignment vertical="center" wrapText="1"/>
    </xf>
    <xf numFmtId="164" fontId="37" fillId="17" borderId="10" xfId="0" applyFont="1" applyFill="1" applyBorder="1" applyAlignment="1">
      <alignment vertical="center" wrapText="1"/>
    </xf>
    <xf numFmtId="165" fontId="37" fillId="17" borderId="10" xfId="0" applyNumberFormat="1" applyFont="1" applyFill="1" applyBorder="1" applyAlignment="1">
      <alignment vertical="center" wrapText="1"/>
    </xf>
    <xf numFmtId="166" fontId="28" fillId="17" borderId="10" xfId="0" applyNumberFormat="1" applyFont="1" applyFill="1" applyBorder="1" applyAlignment="1">
      <alignment vertical="center" wrapText="1"/>
    </xf>
    <xf numFmtId="164" fontId="33" fillId="17" borderId="0" xfId="0" applyFont="1" applyFill="1" applyAlignment="1">
      <alignment vertical="center" wrapText="1"/>
    </xf>
    <xf numFmtId="164" fontId="38" fillId="17" borderId="0" xfId="0" applyFont="1" applyFill="1" applyAlignment="1">
      <alignment vertical="center" wrapText="1"/>
    </xf>
    <xf numFmtId="164" fontId="36" fillId="17" borderId="0" xfId="0" applyFont="1" applyFill="1" applyAlignment="1">
      <alignment vertical="center" wrapText="1"/>
    </xf>
    <xf numFmtId="164" fontId="20" fillId="0" borderId="0" xfId="0" applyFont="1" applyBorder="1" applyAlignment="1">
      <alignment horizontal="center" wrapText="1"/>
    </xf>
  </cellXfs>
  <cellStyles count="47">
    <cellStyle name="Normal" xfId="0"/>
    <cellStyle name="Comma" xfId="15"/>
    <cellStyle name="Comma [0]" xfId="16"/>
    <cellStyle name="Currency" xfId="17"/>
    <cellStyle name="Currency [0]" xfId="18"/>
    <cellStyle name="Percent" xfId="19"/>
    <cellStyle name="20% - akcent 1" xfId="20"/>
    <cellStyle name="20% - akcent 2" xfId="21"/>
    <cellStyle name="20% - akcent 3" xfId="22"/>
    <cellStyle name="20% - akcent 4" xfId="23"/>
    <cellStyle name="20% - akcent 5" xfId="24"/>
    <cellStyle name="20% - akcent 6" xfId="25"/>
    <cellStyle name="40% - akcent 1" xfId="26"/>
    <cellStyle name="40% - akcent 2" xfId="27"/>
    <cellStyle name="40% - akcent 3" xfId="28"/>
    <cellStyle name="40% - akcent 4" xfId="29"/>
    <cellStyle name="40% - akcent 5" xfId="30"/>
    <cellStyle name="40% - akcent 6" xfId="31"/>
    <cellStyle name="60% - akcent 1" xfId="32"/>
    <cellStyle name="60% - akcent 2" xfId="33"/>
    <cellStyle name="60% - akcent 3" xfId="34"/>
    <cellStyle name="60% - akcent 4" xfId="35"/>
    <cellStyle name="60% - akcent 5" xfId="36"/>
    <cellStyle name="60% - akcent 6" xfId="37"/>
    <cellStyle name="Akcent 1" xfId="38"/>
    <cellStyle name="Akcent 2" xfId="39"/>
    <cellStyle name="Akcent 3" xfId="40"/>
    <cellStyle name="Akcent 4" xfId="41"/>
    <cellStyle name="Akcent 5" xfId="42"/>
    <cellStyle name="Akcent 6" xfId="43"/>
    <cellStyle name="Dane wejściowe" xfId="44"/>
    <cellStyle name="Dane wyjściowe" xfId="45"/>
    <cellStyle name="Dobre" xfId="46"/>
    <cellStyle name="Komórka połączona" xfId="47"/>
    <cellStyle name="Komórka zaznaczona" xfId="48"/>
    <cellStyle name="Nagłówek 1" xfId="49"/>
    <cellStyle name="Nagłówek 2" xfId="50"/>
    <cellStyle name="Nagłówek 3" xfId="51"/>
    <cellStyle name="Nagłówek 4" xfId="52"/>
    <cellStyle name="Neutralne" xfId="53"/>
    <cellStyle name="Obliczenia" xfId="54"/>
    <cellStyle name="Suma" xfId="55"/>
    <cellStyle name="Tekst objaśnienia" xfId="56"/>
    <cellStyle name="Tekst ostrzeżenia" xfId="57"/>
    <cellStyle name="Tytuł" xfId="58"/>
    <cellStyle name="Uwaga" xfId="59"/>
    <cellStyle name="Złe"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O39"/>
  <sheetViews>
    <sheetView tabSelected="1" workbookViewId="0" topLeftCell="A1">
      <selection activeCell="G7" sqref="G7"/>
    </sheetView>
  </sheetViews>
  <sheetFormatPr defaultColWidth="9.00390625" defaultRowHeight="12.75"/>
  <cols>
    <col min="1" max="1" width="3.375" style="0" customWidth="1"/>
    <col min="2" max="2" width="34.00390625" style="0" customWidth="1"/>
    <col min="3" max="4" width="0" style="0" hidden="1" customWidth="1"/>
    <col min="5" max="5" width="9.75390625" style="0" customWidth="1"/>
    <col min="6" max="7" width="10.00390625" style="0" customWidth="1"/>
    <col min="8" max="8" width="9.75390625" style="0" customWidth="1"/>
    <col min="9" max="9" width="10.25390625" style="0" customWidth="1"/>
    <col min="10" max="10" width="10.375" style="0" customWidth="1"/>
    <col min="11" max="11" width="10.50390625" style="0" customWidth="1"/>
    <col min="12" max="13" width="9.50390625" style="0" customWidth="1"/>
    <col min="14" max="14" width="9.625" style="0" customWidth="1"/>
    <col min="15" max="15" width="9.50390625" style="0" customWidth="1"/>
  </cols>
  <sheetData>
    <row r="1" spans="9:15" ht="12" customHeight="1">
      <c r="I1" s="1" t="s">
        <v>0</v>
      </c>
      <c r="J1" s="1"/>
      <c r="K1" s="1"/>
      <c r="L1" s="1"/>
      <c r="M1" s="1"/>
      <c r="N1" s="1"/>
      <c r="O1" s="1"/>
    </row>
    <row r="2" spans="1:15" ht="13.5" customHeight="1">
      <c r="A2" s="2" t="s">
        <v>1</v>
      </c>
      <c r="B2" s="2"/>
      <c r="C2" s="2"/>
      <c r="D2" s="2"/>
      <c r="E2" s="2"/>
      <c r="F2" s="2"/>
      <c r="G2" s="2"/>
      <c r="H2" s="2"/>
      <c r="I2" s="2"/>
      <c r="J2" s="2"/>
      <c r="K2" s="2"/>
      <c r="L2" s="2"/>
      <c r="M2" s="2"/>
      <c r="N2" s="2"/>
      <c r="O2" s="2"/>
    </row>
    <row r="3" spans="1:15" ht="13.5" customHeight="1">
      <c r="A3" s="3" t="s">
        <v>2</v>
      </c>
      <c r="B3" s="4" t="s">
        <v>3</v>
      </c>
      <c r="C3" s="5"/>
      <c r="D3" s="5"/>
      <c r="E3" s="6" t="s">
        <v>4</v>
      </c>
      <c r="F3" s="6"/>
      <c r="G3" s="6"/>
      <c r="H3" s="6"/>
      <c r="I3" s="6"/>
      <c r="J3" s="6"/>
      <c r="K3" s="6"/>
      <c r="L3" s="6"/>
      <c r="M3" s="6"/>
      <c r="N3" s="6"/>
      <c r="O3" s="6"/>
    </row>
    <row r="4" spans="1:15" ht="10.5" customHeight="1">
      <c r="A4" s="3"/>
      <c r="B4" s="4"/>
      <c r="C4" s="7">
        <v>2008</v>
      </c>
      <c r="D4" s="4">
        <v>2009</v>
      </c>
      <c r="E4" s="4">
        <v>2010</v>
      </c>
      <c r="F4" s="4">
        <v>2011</v>
      </c>
      <c r="G4" s="4">
        <v>2012</v>
      </c>
      <c r="H4" s="4">
        <v>2013</v>
      </c>
      <c r="I4" s="4">
        <v>2014</v>
      </c>
      <c r="J4" s="4">
        <v>2015</v>
      </c>
      <c r="K4" s="4">
        <v>2016</v>
      </c>
      <c r="L4" s="4">
        <v>2017</v>
      </c>
      <c r="M4" s="4">
        <v>2018</v>
      </c>
      <c r="N4" s="4">
        <v>2019</v>
      </c>
      <c r="O4" s="4">
        <v>2020</v>
      </c>
    </row>
    <row r="5" spans="1:15" s="12" customFormat="1" ht="15.75" customHeight="1">
      <c r="A5" s="8" t="s">
        <v>5</v>
      </c>
      <c r="B5" s="9" t="s">
        <v>6</v>
      </c>
      <c r="C5" s="10">
        <v>1849387.38</v>
      </c>
      <c r="D5" s="11">
        <v>2898742.42</v>
      </c>
      <c r="E5" s="11">
        <v>718588.02</v>
      </c>
      <c r="F5" s="11">
        <v>388000</v>
      </c>
      <c r="G5" s="11">
        <v>388000</v>
      </c>
      <c r="H5" s="11">
        <v>386000</v>
      </c>
      <c r="I5" s="11">
        <v>386000</v>
      </c>
      <c r="J5" s="11">
        <v>386000</v>
      </c>
      <c r="K5" s="11">
        <v>326734</v>
      </c>
      <c r="L5" s="11">
        <v>340000</v>
      </c>
      <c r="M5" s="11">
        <v>314000</v>
      </c>
      <c r="N5" s="11">
        <v>314000</v>
      </c>
      <c r="O5" s="11">
        <v>250000</v>
      </c>
    </row>
    <row r="6" spans="1:15" s="12" customFormat="1" ht="16.5" customHeight="1">
      <c r="A6" s="13" t="s">
        <v>7</v>
      </c>
      <c r="B6" s="14" t="s">
        <v>8</v>
      </c>
      <c r="C6" s="15">
        <f>C7+C8+C9+C10+C13</f>
        <v>14472371.78</v>
      </c>
      <c r="D6" s="15">
        <v>14692885.41</v>
      </c>
      <c r="E6" s="15">
        <f>E7+E8+E9+E10+E13</f>
        <v>13776972</v>
      </c>
      <c r="F6" s="15">
        <f>F7+F8+F9+F10+F13</f>
        <v>17439595</v>
      </c>
      <c r="G6" s="15">
        <f>G7+G8+G9+G10+G13</f>
        <v>15607093</v>
      </c>
      <c r="H6" s="15">
        <f>H7+H8+H9+H10+H13</f>
        <v>16150841</v>
      </c>
      <c r="I6" s="15">
        <f>I7+I8+I9+I10+I13</f>
        <v>16559571</v>
      </c>
      <c r="J6" s="15">
        <f>J7+J8+J9+J10+J13</f>
        <v>17010310</v>
      </c>
      <c r="K6" s="15">
        <f>K7+K8+K9+K10+K13</f>
        <v>17645089</v>
      </c>
      <c r="L6" s="15">
        <f>L7+L8+L9+L10+L13</f>
        <v>18108739</v>
      </c>
      <c r="M6" s="15">
        <f>M7+M8+M9+M10+M13</f>
        <v>18561895</v>
      </c>
      <c r="N6" s="15">
        <f>N7+N8+N9+N10+N13</f>
        <v>19058785</v>
      </c>
      <c r="O6" s="15">
        <f>O7+O8+O9+O10+O13</f>
        <v>19631247</v>
      </c>
    </row>
    <row r="7" spans="1:15" ht="12" customHeight="1">
      <c r="A7" s="16" t="s">
        <v>9</v>
      </c>
      <c r="B7" s="17" t="s">
        <v>10</v>
      </c>
      <c r="C7" s="18">
        <v>5865959</v>
      </c>
      <c r="D7" s="19">
        <v>5898073</v>
      </c>
      <c r="E7" s="19">
        <v>6277797</v>
      </c>
      <c r="F7" s="19">
        <v>6500000</v>
      </c>
      <c r="G7" s="19">
        <v>6800000</v>
      </c>
      <c r="H7" s="19">
        <v>7040000</v>
      </c>
      <c r="I7" s="19">
        <v>7300000</v>
      </c>
      <c r="J7" s="19">
        <v>7600000</v>
      </c>
      <c r="K7" s="19">
        <v>7900000</v>
      </c>
      <c r="L7" s="19">
        <v>8200000</v>
      </c>
      <c r="M7" s="19">
        <v>8692104</v>
      </c>
      <c r="N7" s="19">
        <v>8800000</v>
      </c>
      <c r="O7" s="19">
        <v>9200000</v>
      </c>
    </row>
    <row r="8" spans="1:15" ht="13.5" customHeight="1">
      <c r="A8" s="16" t="s">
        <v>9</v>
      </c>
      <c r="B8" s="17" t="s">
        <v>11</v>
      </c>
      <c r="C8" s="18">
        <v>372375.67</v>
      </c>
      <c r="D8" s="19">
        <v>301079.42</v>
      </c>
      <c r="E8" s="19">
        <v>286935</v>
      </c>
      <c r="F8" s="19">
        <v>300000</v>
      </c>
      <c r="G8" s="19">
        <v>311000</v>
      </c>
      <c r="H8" s="19">
        <v>323000</v>
      </c>
      <c r="I8" s="19">
        <v>336000</v>
      </c>
      <c r="J8" s="19">
        <v>349000</v>
      </c>
      <c r="K8" s="19">
        <v>362000</v>
      </c>
      <c r="L8" s="19">
        <v>376000</v>
      </c>
      <c r="M8" s="19">
        <v>391000</v>
      </c>
      <c r="N8" s="19">
        <v>406800</v>
      </c>
      <c r="O8" s="19">
        <v>423000</v>
      </c>
    </row>
    <row r="9" spans="1:15" ht="13.5" customHeight="1">
      <c r="A9" s="16" t="s">
        <v>9</v>
      </c>
      <c r="B9" s="17" t="s">
        <v>12</v>
      </c>
      <c r="C9" s="18">
        <v>1873244.84</v>
      </c>
      <c r="D9" s="19">
        <v>1602266</v>
      </c>
      <c r="E9" s="19">
        <v>1592659</v>
      </c>
      <c r="F9" s="19">
        <v>1655000</v>
      </c>
      <c r="G9" s="19">
        <v>1720000</v>
      </c>
      <c r="H9" s="19">
        <v>1787000</v>
      </c>
      <c r="I9" s="19">
        <v>1856000</v>
      </c>
      <c r="J9" s="19">
        <v>1928000</v>
      </c>
      <c r="K9" s="19">
        <v>2000000</v>
      </c>
      <c r="L9" s="19">
        <v>2082000</v>
      </c>
      <c r="M9" s="19">
        <v>2163000</v>
      </c>
      <c r="N9" s="19">
        <v>2247000</v>
      </c>
      <c r="O9" s="19">
        <v>2335000</v>
      </c>
    </row>
    <row r="10" spans="1:15" ht="15" customHeight="1">
      <c r="A10" s="16" t="s">
        <v>9</v>
      </c>
      <c r="B10" s="17" t="s">
        <v>13</v>
      </c>
      <c r="C10" s="18">
        <v>5083062.96</v>
      </c>
      <c r="D10" s="19">
        <v>3739414</v>
      </c>
      <c r="E10" s="19">
        <v>5619581</v>
      </c>
      <c r="F10" s="19">
        <v>5800000</v>
      </c>
      <c r="G10" s="19">
        <v>5820000</v>
      </c>
      <c r="H10" s="19">
        <v>6000000</v>
      </c>
      <c r="I10" s="19">
        <v>6020000</v>
      </c>
      <c r="J10" s="19">
        <v>6040000</v>
      </c>
      <c r="K10" s="19">
        <v>6240000</v>
      </c>
      <c r="L10" s="19">
        <v>6260000</v>
      </c>
      <c r="M10" s="19">
        <v>6270000</v>
      </c>
      <c r="N10" s="19">
        <v>6320000</v>
      </c>
      <c r="O10" s="19">
        <v>6340000</v>
      </c>
    </row>
    <row r="11" spans="1:15" s="24" customFormat="1" ht="12" customHeight="1">
      <c r="A11" s="20"/>
      <c r="B11" s="21" t="s">
        <v>14</v>
      </c>
      <c r="C11" s="22">
        <v>1238221.53</v>
      </c>
      <c r="D11" s="23">
        <v>1203893</v>
      </c>
      <c r="E11" s="23">
        <v>1647793.02</v>
      </c>
      <c r="F11" s="23">
        <v>1383345</v>
      </c>
      <c r="G11" s="23">
        <v>1424000</v>
      </c>
      <c r="H11" s="23">
        <v>1467591</v>
      </c>
      <c r="I11" s="23">
        <v>1526295</v>
      </c>
      <c r="J11" s="23">
        <v>1572083</v>
      </c>
      <c r="K11" s="23">
        <v>1634967</v>
      </c>
      <c r="L11" s="23">
        <v>1684016</v>
      </c>
      <c r="M11" s="23">
        <v>1734536</v>
      </c>
      <c r="N11" s="23">
        <v>1803918</v>
      </c>
      <c r="O11" s="23">
        <v>1858035</v>
      </c>
    </row>
    <row r="12" spans="1:15" s="24" customFormat="1" ht="24" customHeight="1">
      <c r="A12" s="20"/>
      <c r="B12" s="21" t="s">
        <v>15</v>
      </c>
      <c r="C12" s="22">
        <v>1735.2</v>
      </c>
      <c r="D12" s="23">
        <v>89225</v>
      </c>
      <c r="E12" s="23">
        <v>5000</v>
      </c>
      <c r="F12" s="23">
        <v>70000</v>
      </c>
      <c r="G12" s="23">
        <v>60000</v>
      </c>
      <c r="H12" s="23">
        <v>50000</v>
      </c>
      <c r="I12" s="23">
        <v>10000</v>
      </c>
      <c r="J12" s="23">
        <v>10000</v>
      </c>
      <c r="K12" s="23">
        <v>10000</v>
      </c>
      <c r="L12" s="23">
        <v>10000</v>
      </c>
      <c r="M12" s="23">
        <v>10000</v>
      </c>
      <c r="N12" s="23">
        <v>10000</v>
      </c>
      <c r="O12" s="23">
        <v>10000</v>
      </c>
    </row>
    <row r="13" spans="1:15" ht="26.25" customHeight="1">
      <c r="A13" s="16" t="s">
        <v>9</v>
      </c>
      <c r="B13" s="25" t="s">
        <v>16</v>
      </c>
      <c r="C13" s="18">
        <v>1277729.31</v>
      </c>
      <c r="D13" s="19">
        <v>1858935</v>
      </c>
      <c r="E13" s="19"/>
      <c r="F13" s="19">
        <v>3184595</v>
      </c>
      <c r="G13" s="19">
        <v>956093</v>
      </c>
      <c r="H13" s="19">
        <v>1000841</v>
      </c>
      <c r="I13" s="19">
        <v>1047571</v>
      </c>
      <c r="J13" s="19">
        <v>1093310</v>
      </c>
      <c r="K13" s="19">
        <v>1143089</v>
      </c>
      <c r="L13" s="19">
        <v>1190739</v>
      </c>
      <c r="M13" s="19">
        <v>1045791</v>
      </c>
      <c r="N13" s="19">
        <v>1284985</v>
      </c>
      <c r="O13" s="19">
        <v>1333247</v>
      </c>
    </row>
    <row r="14" spans="1:15" s="12" customFormat="1" ht="24" customHeight="1">
      <c r="A14" s="13" t="s">
        <v>17</v>
      </c>
      <c r="B14" s="14" t="s">
        <v>18</v>
      </c>
      <c r="C14" s="15">
        <v>11968030</v>
      </c>
      <c r="D14" s="26">
        <v>12773290.14</v>
      </c>
      <c r="E14" s="26">
        <v>13094331</v>
      </c>
      <c r="F14" s="26">
        <v>13346000</v>
      </c>
      <c r="G14" s="26">
        <v>13870000</v>
      </c>
      <c r="H14" s="26">
        <v>14411000</v>
      </c>
      <c r="I14" s="26">
        <v>14973000</v>
      </c>
      <c r="J14" s="26">
        <v>15557000</v>
      </c>
      <c r="K14" s="26">
        <v>16164000</v>
      </c>
      <c r="L14" s="26">
        <v>16795000</v>
      </c>
      <c r="M14" s="26">
        <v>17450104</v>
      </c>
      <c r="N14" s="26">
        <v>17733800</v>
      </c>
      <c r="O14" s="26">
        <v>18281000</v>
      </c>
    </row>
    <row r="15" spans="1:15" s="12" customFormat="1" ht="15.75" customHeight="1">
      <c r="A15" s="13" t="s">
        <v>19</v>
      </c>
      <c r="B15" s="14" t="s">
        <v>20</v>
      </c>
      <c r="C15" s="15">
        <f>(C5+C6)-C14</f>
        <v>4353729.16</v>
      </c>
      <c r="D15" s="15">
        <f>(D5+D6)-D14</f>
        <v>4818337.689999998</v>
      </c>
      <c r="E15" s="15">
        <f>(E5+E6)-E14</f>
        <v>1401229.0199999996</v>
      </c>
      <c r="F15" s="15">
        <f>(F5+F6)-F14</f>
        <v>4481595</v>
      </c>
      <c r="G15" s="15">
        <f>(G5+G6)-G14</f>
        <v>2125093</v>
      </c>
      <c r="H15" s="15">
        <f>(H5+H6)-H14</f>
        <v>2125841</v>
      </c>
      <c r="I15" s="26">
        <f>(I5+I6)-I14</f>
        <v>1972571</v>
      </c>
      <c r="J15" s="26">
        <f>(J5+J6)-J14</f>
        <v>1839310</v>
      </c>
      <c r="K15" s="26">
        <f>(K5+K6)-K14</f>
        <v>1807823</v>
      </c>
      <c r="L15" s="26">
        <f>(L5+L6)-L14</f>
        <v>1653739</v>
      </c>
      <c r="M15" s="26">
        <f>(M5+M6)-M14</f>
        <v>1425791</v>
      </c>
      <c r="N15" s="26">
        <f>(N5+N6)-N14</f>
        <v>1638985</v>
      </c>
      <c r="O15" s="26">
        <f>(O5+O6)-O14</f>
        <v>1600247</v>
      </c>
    </row>
    <row r="16" spans="1:15" s="12" customFormat="1" ht="11.25" customHeight="1">
      <c r="A16" s="13" t="s">
        <v>21</v>
      </c>
      <c r="B16" s="14" t="s">
        <v>22</v>
      </c>
      <c r="C16" s="15">
        <f>C17+C19</f>
        <v>283039</v>
      </c>
      <c r="D16" s="15">
        <f>D17+D19</f>
        <v>351722</v>
      </c>
      <c r="E16" s="15">
        <f>E17+E19+E22+E24</f>
        <v>353443.18</v>
      </c>
      <c r="F16" s="15">
        <f>F17+F19+F22+F24</f>
        <v>2805595</v>
      </c>
      <c r="G16" s="15">
        <f>G17+G19</f>
        <v>592000</v>
      </c>
      <c r="H16" s="15">
        <f>H17+H19</f>
        <v>566500</v>
      </c>
      <c r="I16" s="26">
        <f>I17+I19</f>
        <v>544000</v>
      </c>
      <c r="J16" s="26">
        <f>J17+J19</f>
        <v>520000</v>
      </c>
      <c r="K16" s="26">
        <f>K17+K19</f>
        <v>437734</v>
      </c>
      <c r="L16" s="26">
        <f>L17+L19</f>
        <v>428000</v>
      </c>
      <c r="M16" s="26">
        <f>M17+M19</f>
        <v>380000</v>
      </c>
      <c r="N16" s="26">
        <f>N17+N19</f>
        <v>354000</v>
      </c>
      <c r="O16" s="26">
        <f>O17+O19</f>
        <v>267000</v>
      </c>
    </row>
    <row r="17" spans="1:15" ht="15" customHeight="1">
      <c r="A17" s="16" t="s">
        <v>9</v>
      </c>
      <c r="B17" s="17" t="s">
        <v>23</v>
      </c>
      <c r="C17" s="27">
        <v>231600</v>
      </c>
      <c r="D17" s="19">
        <v>298600</v>
      </c>
      <c r="E17" s="19">
        <v>222600</v>
      </c>
      <c r="F17" s="19">
        <v>388000</v>
      </c>
      <c r="G17" s="19">
        <v>388000</v>
      </c>
      <c r="H17" s="19">
        <v>386000</v>
      </c>
      <c r="I17" s="19">
        <v>386000</v>
      </c>
      <c r="J17" s="19">
        <v>386000</v>
      </c>
      <c r="K17" s="19">
        <v>326734</v>
      </c>
      <c r="L17" s="19">
        <v>340000</v>
      </c>
      <c r="M17" s="19">
        <v>314000</v>
      </c>
      <c r="N17" s="19">
        <v>314000</v>
      </c>
      <c r="O17" s="19">
        <v>250000</v>
      </c>
    </row>
    <row r="18" spans="1:15" ht="12.75" customHeight="1">
      <c r="A18" s="16"/>
      <c r="B18" s="25" t="s">
        <v>24</v>
      </c>
      <c r="C18" s="18"/>
      <c r="D18" s="19"/>
      <c r="E18" s="19"/>
      <c r="F18" s="19"/>
      <c r="G18" s="19"/>
      <c r="H18" s="19"/>
      <c r="I18" s="19"/>
      <c r="J18" s="19"/>
      <c r="K18" s="19"/>
      <c r="L18" s="19"/>
      <c r="M18" s="19"/>
      <c r="N18" s="19"/>
      <c r="O18" s="19"/>
    </row>
    <row r="19" spans="1:15" ht="15" customHeight="1">
      <c r="A19" s="16" t="s">
        <v>9</v>
      </c>
      <c r="B19" s="17" t="s">
        <v>25</v>
      </c>
      <c r="C19" s="27">
        <v>51439</v>
      </c>
      <c r="D19" s="19">
        <v>53122</v>
      </c>
      <c r="E19" s="19">
        <v>110843.18</v>
      </c>
      <c r="F19" s="19">
        <v>229000</v>
      </c>
      <c r="G19" s="19">
        <v>204000</v>
      </c>
      <c r="H19" s="19">
        <v>180500</v>
      </c>
      <c r="I19" s="19">
        <v>158000</v>
      </c>
      <c r="J19" s="19">
        <v>134000</v>
      </c>
      <c r="K19" s="19">
        <v>111000</v>
      </c>
      <c r="L19" s="19">
        <v>88000</v>
      </c>
      <c r="M19" s="19">
        <v>66000</v>
      </c>
      <c r="N19" s="19">
        <v>40000</v>
      </c>
      <c r="O19" s="19">
        <v>17000</v>
      </c>
    </row>
    <row r="20" spans="1:15" ht="12" customHeight="1">
      <c r="A20" s="16"/>
      <c r="B20" s="25" t="s">
        <v>26</v>
      </c>
      <c r="C20" s="18"/>
      <c r="D20" s="19">
        <v>1726</v>
      </c>
      <c r="E20" s="19"/>
      <c r="F20" s="19"/>
      <c r="G20" s="19"/>
      <c r="H20" s="19"/>
      <c r="I20" s="19"/>
      <c r="J20" s="19"/>
      <c r="K20" s="19"/>
      <c r="L20" s="19"/>
      <c r="M20" s="19"/>
      <c r="N20" s="19"/>
      <c r="O20" s="19"/>
    </row>
    <row r="21" spans="1:15" ht="24" customHeight="1">
      <c r="A21" s="16"/>
      <c r="B21" s="17" t="s">
        <v>27</v>
      </c>
      <c r="C21" s="27">
        <f>C17+C19</f>
        <v>283039</v>
      </c>
      <c r="D21" s="27">
        <f>D17+D19</f>
        <v>351722</v>
      </c>
      <c r="E21" s="27">
        <f>E17+E19</f>
        <v>333443.18</v>
      </c>
      <c r="F21" s="27">
        <f>F17+F19</f>
        <v>617000</v>
      </c>
      <c r="G21" s="27">
        <f>G17+G19</f>
        <v>592000</v>
      </c>
      <c r="H21" s="27">
        <f>H17+H19</f>
        <v>566500</v>
      </c>
      <c r="I21" s="19">
        <f>I17+I19</f>
        <v>544000</v>
      </c>
      <c r="J21" s="19">
        <f>J17+J19</f>
        <v>520000</v>
      </c>
      <c r="K21" s="19">
        <f>K17+K19</f>
        <v>437734</v>
      </c>
      <c r="L21" s="19">
        <f>L17+L19</f>
        <v>428000</v>
      </c>
      <c r="M21" s="19">
        <f>M17+M19</f>
        <v>380000</v>
      </c>
      <c r="N21" s="19">
        <f>N17+N19</f>
        <v>354000</v>
      </c>
      <c r="O21" s="19">
        <f>O17+O19</f>
        <v>267000</v>
      </c>
    </row>
    <row r="22" spans="1:15" s="24" customFormat="1" ht="24.75" customHeight="1">
      <c r="A22" s="20" t="s">
        <v>9</v>
      </c>
      <c r="B22" s="21" t="s">
        <v>28</v>
      </c>
      <c r="C22" s="22"/>
      <c r="D22" s="23"/>
      <c r="E22" s="23"/>
      <c r="F22" s="23">
        <v>2184595</v>
      </c>
      <c r="G22" s="23"/>
      <c r="H22" s="23"/>
      <c r="I22" s="28"/>
      <c r="J22" s="28"/>
      <c r="K22" s="28"/>
      <c r="L22" s="28"/>
      <c r="M22" s="28"/>
      <c r="N22" s="28"/>
      <c r="O22" s="28"/>
    </row>
    <row r="23" spans="1:15" s="24" customFormat="1" ht="12.75" customHeight="1">
      <c r="A23" s="20"/>
      <c r="B23" s="29" t="s">
        <v>29</v>
      </c>
      <c r="C23" s="30"/>
      <c r="D23" s="31"/>
      <c r="E23" s="31"/>
      <c r="F23" s="31">
        <v>455399</v>
      </c>
      <c r="G23" s="31"/>
      <c r="H23" s="31"/>
      <c r="I23" s="28"/>
      <c r="J23" s="28"/>
      <c r="K23" s="28"/>
      <c r="L23" s="28"/>
      <c r="M23" s="28"/>
      <c r="N23" s="28"/>
      <c r="O23" s="28"/>
    </row>
    <row r="24" spans="1:15" s="24" customFormat="1" ht="24.75" customHeight="1">
      <c r="A24" s="20" t="s">
        <v>9</v>
      </c>
      <c r="B24" s="17" t="s">
        <v>30</v>
      </c>
      <c r="C24" s="30"/>
      <c r="D24" s="31"/>
      <c r="E24" s="23">
        <v>20000</v>
      </c>
      <c r="F24" s="23">
        <v>4000</v>
      </c>
      <c r="G24" s="31"/>
      <c r="H24" s="31"/>
      <c r="I24" s="28"/>
      <c r="J24" s="28"/>
      <c r="K24" s="28"/>
      <c r="L24" s="28"/>
      <c r="M24" s="28"/>
      <c r="N24" s="28"/>
      <c r="O24" s="28"/>
    </row>
    <row r="25" spans="1:15" s="24" customFormat="1" ht="13.5" customHeight="1">
      <c r="A25" s="20"/>
      <c r="B25" s="29" t="s">
        <v>31</v>
      </c>
      <c r="C25" s="30"/>
      <c r="D25" s="31"/>
      <c r="E25" s="23">
        <v>4500</v>
      </c>
      <c r="F25" s="23">
        <v>1000</v>
      </c>
      <c r="G25" s="31"/>
      <c r="H25" s="31"/>
      <c r="I25" s="28"/>
      <c r="J25" s="28"/>
      <c r="K25" s="28"/>
      <c r="L25" s="28"/>
      <c r="M25" s="28"/>
      <c r="N25" s="28"/>
      <c r="O25" s="28"/>
    </row>
    <row r="26" spans="1:15" s="24" customFormat="1" ht="10.5" customHeight="1">
      <c r="A26" s="20" t="s">
        <v>9</v>
      </c>
      <c r="B26" s="21" t="s">
        <v>32</v>
      </c>
      <c r="C26" s="22"/>
      <c r="D26" s="23"/>
      <c r="E26" s="23"/>
      <c r="F26" s="23"/>
      <c r="G26" s="23"/>
      <c r="H26" s="23"/>
      <c r="I26" s="23"/>
      <c r="J26" s="23"/>
      <c r="K26" s="23"/>
      <c r="L26" s="23"/>
      <c r="M26" s="23"/>
      <c r="N26" s="23"/>
      <c r="O26" s="23"/>
    </row>
    <row r="27" spans="1:15" s="24" customFormat="1" ht="12" customHeight="1">
      <c r="A27" s="20"/>
      <c r="B27" s="29" t="s">
        <v>33</v>
      </c>
      <c r="C27" s="30"/>
      <c r="D27" s="31"/>
      <c r="E27" s="31"/>
      <c r="F27" s="31"/>
      <c r="G27" s="31"/>
      <c r="H27" s="31"/>
      <c r="I27" s="31"/>
      <c r="J27" s="31"/>
      <c r="K27" s="31"/>
      <c r="L27" s="31"/>
      <c r="M27" s="31"/>
      <c r="N27" s="31"/>
      <c r="O27" s="31"/>
    </row>
    <row r="28" spans="1:15" s="12" customFormat="1" ht="13.5" customHeight="1">
      <c r="A28" s="13" t="s">
        <v>34</v>
      </c>
      <c r="B28" s="14" t="s">
        <v>35</v>
      </c>
      <c r="C28" s="15">
        <f>C15-C16</f>
        <v>4070690.16</v>
      </c>
      <c r="D28" s="26">
        <f>D15-D16</f>
        <v>4466615.689999998</v>
      </c>
      <c r="E28" s="26">
        <f>E15-E16</f>
        <v>1047785.8399999996</v>
      </c>
      <c r="F28" s="26">
        <f>F15-F16</f>
        <v>1676000</v>
      </c>
      <c r="G28" s="26">
        <f>G15-G16</f>
        <v>1533093</v>
      </c>
      <c r="H28" s="26">
        <f>H15-H16</f>
        <v>1559341</v>
      </c>
      <c r="I28" s="26">
        <f>I15-I16</f>
        <v>1428571</v>
      </c>
      <c r="J28" s="26">
        <f>J15-J16</f>
        <v>1319310</v>
      </c>
      <c r="K28" s="26">
        <f>K15-K16</f>
        <v>1370089</v>
      </c>
      <c r="L28" s="26">
        <f>L15-L16</f>
        <v>1225739</v>
      </c>
      <c r="M28" s="26">
        <f>M15-M16</f>
        <v>1045791</v>
      </c>
      <c r="N28" s="26">
        <f>N15-N16</f>
        <v>1284985</v>
      </c>
      <c r="O28" s="26">
        <f>O15-O16</f>
        <v>1333247</v>
      </c>
    </row>
    <row r="29" spans="1:15" s="12" customFormat="1" ht="12.75" customHeight="1">
      <c r="A29" s="13" t="s">
        <v>36</v>
      </c>
      <c r="B29" s="14" t="s">
        <v>37</v>
      </c>
      <c r="C29" s="15">
        <v>2269670.27</v>
      </c>
      <c r="D29" s="26">
        <v>5066616</v>
      </c>
      <c r="E29" s="26">
        <v>5339115</v>
      </c>
      <c r="F29" s="26">
        <v>1676000</v>
      </c>
      <c r="G29" s="26">
        <v>1533093</v>
      </c>
      <c r="H29" s="26">
        <v>1559341</v>
      </c>
      <c r="I29" s="26">
        <v>1428571</v>
      </c>
      <c r="J29" s="26">
        <v>1319310</v>
      </c>
      <c r="K29" s="26">
        <v>1370089</v>
      </c>
      <c r="L29" s="26">
        <v>1225739</v>
      </c>
      <c r="M29" s="26">
        <v>1045791</v>
      </c>
      <c r="N29" s="26">
        <v>1284985</v>
      </c>
      <c r="O29" s="26">
        <v>1333247</v>
      </c>
    </row>
    <row r="30" spans="1:15" s="12" customFormat="1" ht="15.75" customHeight="1">
      <c r="A30" s="13" t="s">
        <v>38</v>
      </c>
      <c r="B30" s="14" t="s">
        <v>39</v>
      </c>
      <c r="C30" s="15">
        <f>C28-C29</f>
        <v>1801019.8900000001</v>
      </c>
      <c r="D30" s="26">
        <f>D28-D29</f>
        <v>-600000.3100000024</v>
      </c>
      <c r="E30" s="26">
        <f>E28-E29</f>
        <v>-4291329.16</v>
      </c>
      <c r="F30" s="26">
        <f>F28-F29</f>
        <v>0</v>
      </c>
      <c r="G30" s="26">
        <f>G28-G29</f>
        <v>0</v>
      </c>
      <c r="H30" s="26">
        <f>H28-H29</f>
        <v>0</v>
      </c>
      <c r="I30" s="26">
        <f>I28-I29</f>
        <v>0</v>
      </c>
      <c r="J30" s="26">
        <f>J28-J29</f>
        <v>0</v>
      </c>
      <c r="K30" s="26">
        <f>K28-K29</f>
        <v>0</v>
      </c>
      <c r="L30" s="26">
        <f>L28-L29</f>
        <v>0</v>
      </c>
      <c r="M30" s="26">
        <f>M28-M29</f>
        <v>0</v>
      </c>
      <c r="N30" s="26">
        <f>N28-N29</f>
        <v>0</v>
      </c>
      <c r="O30" s="26">
        <f>O28-O29</f>
        <v>0</v>
      </c>
    </row>
    <row r="31" spans="1:15" s="12" customFormat="1" ht="12.75" customHeight="1">
      <c r="A31" s="13" t="s">
        <v>40</v>
      </c>
      <c r="B31" s="14" t="s">
        <v>41</v>
      </c>
      <c r="C31" s="15">
        <f>SUM(C32:C33)</f>
        <v>0</v>
      </c>
      <c r="D31" s="26">
        <f>SUM(D32:D33)</f>
        <v>600000</v>
      </c>
      <c r="E31" s="26">
        <f>SUM(E32:E33)</f>
        <v>4291329</v>
      </c>
      <c r="F31" s="26">
        <f>SUM(F32:F33)</f>
        <v>0</v>
      </c>
      <c r="G31" s="26">
        <f>SUM(G32:G33)</f>
        <v>0</v>
      </c>
      <c r="H31" s="26">
        <f>SUM(H32:H33)</f>
        <v>0</v>
      </c>
      <c r="I31" s="26">
        <f>SUM(I32:I33)</f>
        <v>0</v>
      </c>
      <c r="J31" s="26">
        <f>SUM(J32:J33)</f>
        <v>0</v>
      </c>
      <c r="K31" s="26">
        <f>SUM(K32:K33)</f>
        <v>0</v>
      </c>
      <c r="L31" s="26">
        <f>SUM(L32:L33)</f>
        <v>0</v>
      </c>
      <c r="M31" s="26">
        <f>SUM(M32:M33)</f>
        <v>0</v>
      </c>
      <c r="N31" s="26">
        <f>SUM(N32:N33)</f>
        <v>0</v>
      </c>
      <c r="O31" s="26">
        <f>SUM(O32:O33)</f>
        <v>0</v>
      </c>
    </row>
    <row r="32" spans="1:15" ht="10.5" customHeight="1">
      <c r="A32" s="16" t="s">
        <v>9</v>
      </c>
      <c r="B32" s="17" t="s">
        <v>42</v>
      </c>
      <c r="C32" s="18"/>
      <c r="D32" s="19"/>
      <c r="E32" s="19">
        <v>2106734</v>
      </c>
      <c r="F32" s="19"/>
      <c r="G32" s="19"/>
      <c r="H32" s="19"/>
      <c r="I32" s="19"/>
      <c r="J32" s="19"/>
      <c r="K32" s="19"/>
      <c r="L32" s="19"/>
      <c r="M32" s="19"/>
      <c r="N32" s="19"/>
      <c r="O32" s="19"/>
    </row>
    <row r="33" spans="1:15" ht="12" customHeight="1">
      <c r="A33" s="16" t="s">
        <v>9</v>
      </c>
      <c r="B33" s="17" t="s">
        <v>43</v>
      </c>
      <c r="C33" s="18"/>
      <c r="D33" s="19">
        <v>600000</v>
      </c>
      <c r="E33" s="19">
        <v>2184595</v>
      </c>
      <c r="F33" s="19"/>
      <c r="G33" s="19"/>
      <c r="H33" s="19"/>
      <c r="I33" s="19"/>
      <c r="J33" s="19"/>
      <c r="K33" s="19"/>
      <c r="L33" s="19"/>
      <c r="M33" s="19"/>
      <c r="N33" s="19"/>
      <c r="O33" s="19"/>
    </row>
    <row r="34" spans="1:15" ht="21" customHeight="1">
      <c r="A34" s="16"/>
      <c r="B34" s="32" t="s">
        <v>44</v>
      </c>
      <c r="C34" s="33">
        <f>C16*100/C6</f>
        <v>1.955719520632713</v>
      </c>
      <c r="D34" s="33">
        <f>D16*100/D6</f>
        <v>2.3938252438872047</v>
      </c>
      <c r="E34" s="33">
        <f>E16*100/E6</f>
        <v>2.565463441458689</v>
      </c>
      <c r="F34" s="33">
        <f>F16*100/F6</f>
        <v>16.08750088519831</v>
      </c>
      <c r="G34" s="33">
        <f>G16*100/G6</f>
        <v>3.79314712868053</v>
      </c>
      <c r="H34" s="33">
        <f>H16*100/H6</f>
        <v>3.507557284478251</v>
      </c>
      <c r="I34" s="34">
        <f>I16*100/I6</f>
        <v>3.285109257963265</v>
      </c>
      <c r="J34" s="34">
        <f>J16*100/J6</f>
        <v>3.056969567280079</v>
      </c>
      <c r="K34" s="34">
        <f>K16*100/K6</f>
        <v>2.480769578436244</v>
      </c>
      <c r="L34" s="34">
        <f>L16*100/L6</f>
        <v>2.3634997445156176</v>
      </c>
      <c r="M34" s="34">
        <f>M16*100/M6</f>
        <v>2.0472047708490972</v>
      </c>
      <c r="N34" s="34">
        <f>N16*100/N6</f>
        <v>1.8574111623589857</v>
      </c>
      <c r="O34" s="34">
        <f>O16*100/O6</f>
        <v>1.3600766166306195</v>
      </c>
    </row>
    <row r="35" spans="1:6" ht="12.75" customHeight="1" hidden="1">
      <c r="A35" s="35" t="s">
        <v>45</v>
      </c>
      <c r="B35" s="35"/>
      <c r="C35" s="36"/>
      <c r="D35" s="36"/>
      <c r="E35" s="36"/>
      <c r="F35" s="36"/>
    </row>
    <row r="36" spans="1:6" ht="12.75" customHeight="1" hidden="1">
      <c r="A36" s="37" t="s">
        <v>46</v>
      </c>
      <c r="B36" s="37"/>
      <c r="C36" s="37"/>
      <c r="D36" s="38"/>
      <c r="E36" s="38"/>
      <c r="F36" s="38"/>
    </row>
    <row r="37" spans="1:11" ht="21" customHeight="1">
      <c r="A37" s="39" t="s">
        <v>47</v>
      </c>
      <c r="B37" s="40" t="s">
        <v>48</v>
      </c>
      <c r="C37" s="41"/>
      <c r="D37" s="41"/>
      <c r="E37" s="38"/>
      <c r="F37" s="38"/>
      <c r="K37" t="s">
        <v>49</v>
      </c>
    </row>
    <row r="38" spans="2:11" ht="12.75">
      <c r="B38" s="38"/>
      <c r="C38" s="38"/>
      <c r="D38" s="38"/>
      <c r="E38" s="38"/>
      <c r="F38" s="38"/>
      <c r="K38" t="s">
        <v>50</v>
      </c>
    </row>
    <row r="39" spans="2:6" ht="12.75">
      <c r="B39" s="38"/>
      <c r="C39" s="38"/>
      <c r="D39" s="38"/>
      <c r="E39" s="38"/>
      <c r="F39" s="38"/>
    </row>
  </sheetData>
  <mergeCells count="7">
    <mergeCell ref="I1:O1"/>
    <mergeCell ref="A2:O2"/>
    <mergeCell ref="A3:A4"/>
    <mergeCell ref="B3:B4"/>
    <mergeCell ref="E3:O3"/>
    <mergeCell ref="A35:B35"/>
    <mergeCell ref="A36:C36"/>
  </mergeCells>
  <printOptions/>
  <pageMargins left="0.21180555555555555" right="0" top="0.19652777777777777" bottom="0" header="0.5118055555555555" footer="0.5118055555555555"/>
  <pageSetup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dimension ref="A1:I38"/>
  <sheetViews>
    <sheetView workbookViewId="0" topLeftCell="A2">
      <selection activeCell="I33" sqref="I33"/>
    </sheetView>
  </sheetViews>
  <sheetFormatPr defaultColWidth="9.00390625" defaultRowHeight="12.75"/>
  <cols>
    <col min="1" max="1" width="3.375" style="0" customWidth="1"/>
    <col min="2" max="2" width="30.375" style="0" customWidth="1"/>
    <col min="3" max="9" width="13.75390625" style="0" customWidth="1"/>
  </cols>
  <sheetData>
    <row r="1" spans="1:7" ht="18.75" customHeight="1">
      <c r="A1" s="42"/>
      <c r="B1" s="42"/>
      <c r="D1" s="42"/>
      <c r="E1" s="42"/>
      <c r="F1" s="42"/>
      <c r="G1" s="42"/>
    </row>
    <row r="2" spans="2:8" ht="7.5" customHeight="1">
      <c r="B2" s="36"/>
      <c r="D2" s="36"/>
      <c r="E2" s="36"/>
      <c r="F2" s="36"/>
      <c r="G2" s="36"/>
      <c r="H2" s="36"/>
    </row>
    <row r="3" spans="1:9" ht="15.75" customHeight="1">
      <c r="A3" s="43" t="s">
        <v>2</v>
      </c>
      <c r="B3" s="4" t="s">
        <v>3</v>
      </c>
      <c r="C3" s="44"/>
      <c r="D3" s="44"/>
      <c r="E3" s="44"/>
      <c r="F3" s="44"/>
      <c r="G3" s="44"/>
      <c r="H3" s="44"/>
      <c r="I3" s="44"/>
    </row>
    <row r="4" spans="1:9" ht="13.5" customHeight="1">
      <c r="A4" s="45"/>
      <c r="B4" s="4"/>
      <c r="C4" s="4">
        <v>2014</v>
      </c>
      <c r="D4" s="4">
        <v>2015</v>
      </c>
      <c r="E4" s="4">
        <v>2016</v>
      </c>
      <c r="F4" s="4">
        <v>2017</v>
      </c>
      <c r="G4" s="4">
        <v>2018</v>
      </c>
      <c r="H4" s="4">
        <v>2019</v>
      </c>
      <c r="I4" s="4">
        <v>2020</v>
      </c>
    </row>
    <row r="5" spans="1:9" s="12" customFormat="1" ht="24" customHeight="1">
      <c r="A5" s="8" t="s">
        <v>5</v>
      </c>
      <c r="B5" s="46" t="s">
        <v>6</v>
      </c>
      <c r="C5" s="11">
        <v>476000</v>
      </c>
      <c r="D5" s="11">
        <v>476000</v>
      </c>
      <c r="E5" s="11">
        <v>410000</v>
      </c>
      <c r="F5" s="11">
        <v>410000</v>
      </c>
      <c r="G5" s="11">
        <v>344000</v>
      </c>
      <c r="H5" s="11">
        <v>344000</v>
      </c>
      <c r="I5" s="11">
        <v>140000</v>
      </c>
    </row>
    <row r="6" spans="1:9" s="12" customFormat="1" ht="14.25" customHeight="1">
      <c r="A6" s="13" t="s">
        <v>7</v>
      </c>
      <c r="B6" s="14" t="s">
        <v>8</v>
      </c>
      <c r="C6" s="26">
        <v>16116342</v>
      </c>
      <c r="D6" s="26">
        <v>16551822</v>
      </c>
      <c r="E6" s="26">
        <v>16901952</v>
      </c>
      <c r="F6" s="26">
        <v>17420905</v>
      </c>
      <c r="G6" s="26">
        <v>17839655</v>
      </c>
      <c r="H6" s="26">
        <v>18267938</v>
      </c>
      <c r="I6" s="26">
        <v>18267938</v>
      </c>
    </row>
    <row r="7" spans="1:9" ht="12.75" customHeight="1">
      <c r="A7" s="16" t="s">
        <v>9</v>
      </c>
      <c r="B7" s="17" t="s">
        <v>10</v>
      </c>
      <c r="C7" s="19">
        <v>7500000</v>
      </c>
      <c r="D7" s="19">
        <v>7800000</v>
      </c>
      <c r="E7" s="19">
        <v>8100000</v>
      </c>
      <c r="F7" s="19">
        <v>8400000</v>
      </c>
      <c r="G7" s="19">
        <v>8700000</v>
      </c>
      <c r="H7" s="19">
        <v>9000000</v>
      </c>
      <c r="I7" s="19">
        <v>9300000</v>
      </c>
    </row>
    <row r="8" spans="1:9" ht="13.5" customHeight="1">
      <c r="A8" s="16" t="s">
        <v>9</v>
      </c>
      <c r="B8" s="17" t="s">
        <v>11</v>
      </c>
      <c r="C8" s="19">
        <v>350000</v>
      </c>
      <c r="D8" s="19">
        <v>370000</v>
      </c>
      <c r="E8" s="19">
        <v>307000</v>
      </c>
      <c r="F8" s="19">
        <v>308000</v>
      </c>
      <c r="G8" s="19">
        <v>309000</v>
      </c>
      <c r="H8" s="19">
        <v>310000</v>
      </c>
      <c r="I8" s="19">
        <v>311000</v>
      </c>
    </row>
    <row r="9" spans="1:9" ht="15" customHeight="1">
      <c r="A9" s="16" t="s">
        <v>9</v>
      </c>
      <c r="B9" s="17" t="s">
        <v>12</v>
      </c>
      <c r="C9" s="19">
        <v>1770242</v>
      </c>
      <c r="D9" s="19">
        <v>1775800</v>
      </c>
      <c r="E9" s="19">
        <v>1776810</v>
      </c>
      <c r="F9" s="19">
        <v>1780400</v>
      </c>
      <c r="G9" s="19">
        <v>1781500</v>
      </c>
      <c r="H9" s="19">
        <v>1789800</v>
      </c>
      <c r="I9" s="19">
        <v>1790400</v>
      </c>
    </row>
    <row r="10" spans="1:9" ht="15" customHeight="1">
      <c r="A10" s="16" t="s">
        <v>9</v>
      </c>
      <c r="B10" s="17" t="s">
        <v>13</v>
      </c>
      <c r="C10" s="19">
        <v>5496100</v>
      </c>
      <c r="D10" s="19">
        <v>5606022</v>
      </c>
      <c r="E10" s="19">
        <v>5718142</v>
      </c>
      <c r="F10" s="19">
        <v>5832505</v>
      </c>
      <c r="G10" s="19">
        <v>5949155</v>
      </c>
      <c r="H10" s="19">
        <v>6068138</v>
      </c>
      <c r="I10" s="19">
        <v>6189501</v>
      </c>
    </row>
    <row r="11" spans="1:9" s="24" customFormat="1" ht="15" customHeight="1">
      <c r="A11" s="20"/>
      <c r="B11" s="21" t="s">
        <v>14</v>
      </c>
      <c r="C11" s="23">
        <v>1526295</v>
      </c>
      <c r="D11" s="23">
        <v>1572083</v>
      </c>
      <c r="E11" s="23">
        <v>1634967</v>
      </c>
      <c r="F11" s="23">
        <v>1684016</v>
      </c>
      <c r="G11" s="23">
        <v>1734536</v>
      </c>
      <c r="H11" s="23">
        <v>1803918</v>
      </c>
      <c r="I11" s="23">
        <v>1858035</v>
      </c>
    </row>
    <row r="12" spans="1:9" s="24" customFormat="1" ht="24" customHeight="1">
      <c r="A12" s="20"/>
      <c r="B12" s="21" t="s">
        <v>15</v>
      </c>
      <c r="C12" s="23">
        <v>10000</v>
      </c>
      <c r="D12" s="23">
        <v>10000</v>
      </c>
      <c r="E12" s="23">
        <v>10000</v>
      </c>
      <c r="F12" s="23">
        <v>10000</v>
      </c>
      <c r="G12" s="23">
        <v>10000</v>
      </c>
      <c r="H12" s="23">
        <v>10000</v>
      </c>
      <c r="I12" s="23">
        <v>10000</v>
      </c>
    </row>
    <row r="13" spans="1:9" ht="33.75" customHeight="1">
      <c r="A13" s="16" t="s">
        <v>9</v>
      </c>
      <c r="B13" s="25" t="s">
        <v>16</v>
      </c>
      <c r="C13" s="19">
        <v>1198748</v>
      </c>
      <c r="D13" s="19">
        <v>1252721</v>
      </c>
      <c r="E13" s="19">
        <v>1406727</v>
      </c>
      <c r="F13" s="19">
        <v>1507034</v>
      </c>
      <c r="G13" s="19">
        <v>1623123</v>
      </c>
      <c r="H13" s="19">
        <v>1745723</v>
      </c>
      <c r="I13" s="19">
        <v>1890170</v>
      </c>
    </row>
    <row r="14" spans="1:9" s="12" customFormat="1" ht="25.5" customHeight="1">
      <c r="A14" s="13" t="s">
        <v>17</v>
      </c>
      <c r="B14" s="14" t="s">
        <v>18</v>
      </c>
      <c r="C14" s="26">
        <v>15159224</v>
      </c>
      <c r="D14" s="26">
        <v>15616001</v>
      </c>
      <c r="E14" s="26">
        <v>16082421</v>
      </c>
      <c r="F14" s="26">
        <v>16564894</v>
      </c>
      <c r="G14" s="26">
        <v>17061840</v>
      </c>
      <c r="H14" s="26">
        <v>17573696</v>
      </c>
      <c r="I14" s="26">
        <v>18100907</v>
      </c>
    </row>
    <row r="15" spans="1:9" s="12" customFormat="1" ht="15.75" customHeight="1">
      <c r="A15" s="13" t="s">
        <v>19</v>
      </c>
      <c r="B15" s="14" t="s">
        <v>20</v>
      </c>
      <c r="C15" s="26">
        <f>(C5+C6)-C14</f>
        <v>1433118</v>
      </c>
      <c r="D15" s="26">
        <f>(D5+D6)-D14</f>
        <v>1411821</v>
      </c>
      <c r="E15" s="26">
        <f>(E5+E6)-E14</f>
        <v>1229531</v>
      </c>
      <c r="F15" s="26">
        <f>(F5+F6)-F14</f>
        <v>1266011</v>
      </c>
      <c r="G15" s="26">
        <f>(G5+G6)-G14</f>
        <v>1121815</v>
      </c>
      <c r="H15" s="26">
        <f>(H5+H6)-H14</f>
        <v>1038242</v>
      </c>
      <c r="I15" s="26">
        <f>(I5+I6)-I14</f>
        <v>307031</v>
      </c>
    </row>
    <row r="16" spans="1:9" s="12" customFormat="1" ht="15.75" customHeight="1">
      <c r="A16" s="13" t="s">
        <v>21</v>
      </c>
      <c r="B16" s="14" t="s">
        <v>22</v>
      </c>
      <c r="C16" s="26">
        <f>C17+C19</f>
        <v>673252</v>
      </c>
      <c r="D16" s="26">
        <f>D17+D19</f>
        <v>638456</v>
      </c>
      <c r="E16" s="26">
        <f>E17+E19</f>
        <v>538228</v>
      </c>
      <c r="F16" s="26">
        <f>F17+F19</f>
        <v>505710</v>
      </c>
      <c r="G16" s="26">
        <f>G17+G19</f>
        <v>408331</v>
      </c>
      <c r="H16" s="26">
        <f>H17+H19</f>
        <v>378091</v>
      </c>
      <c r="I16" s="26">
        <f>I17+I19</f>
        <v>144603</v>
      </c>
    </row>
    <row r="17" spans="1:9" ht="15" customHeight="1">
      <c r="A17" s="16" t="s">
        <v>9</v>
      </c>
      <c r="B17" s="17" t="s">
        <v>23</v>
      </c>
      <c r="C17" s="19">
        <v>476000</v>
      </c>
      <c r="D17" s="19">
        <v>476000</v>
      </c>
      <c r="E17" s="19">
        <v>410000</v>
      </c>
      <c r="F17" s="19">
        <v>410000</v>
      </c>
      <c r="G17" s="19">
        <v>344000</v>
      </c>
      <c r="H17" s="19">
        <v>344000</v>
      </c>
      <c r="I17" s="19">
        <v>140000</v>
      </c>
    </row>
    <row r="18" spans="1:9" ht="15" customHeight="1">
      <c r="A18" s="16"/>
      <c r="B18" s="25" t="s">
        <v>51</v>
      </c>
      <c r="C18" s="19">
        <v>64000</v>
      </c>
      <c r="D18" s="19">
        <v>64000</v>
      </c>
      <c r="E18" s="19">
        <v>64000</v>
      </c>
      <c r="F18" s="19">
        <v>64000</v>
      </c>
      <c r="G18" s="19">
        <v>64000</v>
      </c>
      <c r="H18" s="19">
        <v>64000</v>
      </c>
      <c r="I18" s="19">
        <v>64000</v>
      </c>
    </row>
    <row r="19" spans="1:9" ht="15" customHeight="1">
      <c r="A19" s="16" t="s">
        <v>9</v>
      </c>
      <c r="B19" s="17" t="s">
        <v>25</v>
      </c>
      <c r="C19" s="19">
        <v>197252</v>
      </c>
      <c r="D19" s="19">
        <v>162456</v>
      </c>
      <c r="E19" s="19">
        <v>128228</v>
      </c>
      <c r="F19" s="19">
        <v>95710</v>
      </c>
      <c r="G19" s="19">
        <v>64331</v>
      </c>
      <c r="H19" s="19">
        <v>34091</v>
      </c>
      <c r="I19" s="19">
        <v>4603</v>
      </c>
    </row>
    <row r="20" spans="1:9" ht="15" customHeight="1">
      <c r="A20" s="16"/>
      <c r="B20" s="25" t="s">
        <v>52</v>
      </c>
      <c r="C20" s="19">
        <v>12688</v>
      </c>
      <c r="D20" s="19">
        <v>10448</v>
      </c>
      <c r="E20" s="19">
        <v>8208</v>
      </c>
      <c r="F20" s="19">
        <v>5968</v>
      </c>
      <c r="G20" s="19">
        <v>3728</v>
      </c>
      <c r="H20" s="19">
        <v>1488</v>
      </c>
      <c r="I20" s="19">
        <v>0</v>
      </c>
    </row>
    <row r="21" spans="1:9" ht="25.5" customHeight="1">
      <c r="A21" s="16"/>
      <c r="B21" s="17" t="s">
        <v>27</v>
      </c>
      <c r="C21" s="19">
        <f>C17+C19</f>
        <v>673252</v>
      </c>
      <c r="D21" s="19">
        <f>D17+D19</f>
        <v>638456</v>
      </c>
      <c r="E21" s="19">
        <f>E17+E19</f>
        <v>538228</v>
      </c>
      <c r="F21" s="19">
        <f>F17+F19</f>
        <v>505710</v>
      </c>
      <c r="G21" s="19">
        <f>G17+G19</f>
        <v>408331</v>
      </c>
      <c r="H21" s="19">
        <f>H17+H19</f>
        <v>378091</v>
      </c>
      <c r="I21" s="19">
        <f>I17+I19</f>
        <v>144603</v>
      </c>
    </row>
    <row r="22" spans="1:9" ht="12.75" customHeight="1" hidden="1">
      <c r="A22" s="16"/>
      <c r="B22" s="47" t="s">
        <v>53</v>
      </c>
      <c r="C22" s="28"/>
      <c r="D22" s="28"/>
      <c r="E22" s="28"/>
      <c r="F22" s="28"/>
      <c r="G22" s="28"/>
      <c r="H22" s="28"/>
      <c r="I22" s="28"/>
    </row>
    <row r="23" spans="1:9" ht="12.75" customHeight="1" hidden="1">
      <c r="A23" s="16"/>
      <c r="B23" s="47" t="s">
        <v>54</v>
      </c>
      <c r="C23" s="28"/>
      <c r="D23" s="28"/>
      <c r="E23" s="28"/>
      <c r="F23" s="28"/>
      <c r="G23" s="28"/>
      <c r="H23" s="28"/>
      <c r="I23" s="28"/>
    </row>
    <row r="24" spans="1:9" ht="15" customHeight="1">
      <c r="A24" s="16" t="s">
        <v>9</v>
      </c>
      <c r="B24" s="21" t="s">
        <v>55</v>
      </c>
      <c r="C24" s="28"/>
      <c r="D24" s="28"/>
      <c r="E24" s="28"/>
      <c r="F24" s="28"/>
      <c r="G24" s="28"/>
      <c r="H24" s="28"/>
      <c r="I24" s="28"/>
    </row>
    <row r="25" spans="1:9" s="24" customFormat="1" ht="15" customHeight="1">
      <c r="A25" s="20" t="s">
        <v>9</v>
      </c>
      <c r="B25" s="21" t="s">
        <v>32</v>
      </c>
      <c r="C25" s="23"/>
      <c r="D25" s="23"/>
      <c r="E25" s="23"/>
      <c r="F25" s="23"/>
      <c r="G25" s="23"/>
      <c r="H25" s="23"/>
      <c r="I25" s="23"/>
    </row>
    <row r="26" spans="1:9" s="24" customFormat="1" ht="15" customHeight="1">
      <c r="A26" s="20"/>
      <c r="B26" s="29" t="s">
        <v>33</v>
      </c>
      <c r="C26" s="31"/>
      <c r="D26" s="31"/>
      <c r="E26" s="31"/>
      <c r="F26" s="31"/>
      <c r="G26" s="31"/>
      <c r="H26" s="31"/>
      <c r="I26" s="31"/>
    </row>
    <row r="27" spans="1:9" s="12" customFormat="1" ht="15.75" customHeight="1">
      <c r="A27" s="13" t="s">
        <v>34</v>
      </c>
      <c r="B27" s="14" t="s">
        <v>35</v>
      </c>
      <c r="C27" s="26">
        <f>C15-C16</f>
        <v>759866</v>
      </c>
      <c r="D27" s="26">
        <f>D15-D16</f>
        <v>773365</v>
      </c>
      <c r="E27" s="26">
        <f>E15-E16</f>
        <v>691303</v>
      </c>
      <c r="F27" s="26">
        <f>F15-F16</f>
        <v>760301</v>
      </c>
      <c r="G27" s="26">
        <f>G15-G16</f>
        <v>713484</v>
      </c>
      <c r="H27" s="26">
        <f>H15-H16</f>
        <v>660151</v>
      </c>
      <c r="I27" s="26">
        <f>I15-I16</f>
        <v>162428</v>
      </c>
    </row>
    <row r="28" spans="1:9" s="12" customFormat="1" ht="15.75" customHeight="1">
      <c r="A28" s="13" t="s">
        <v>36</v>
      </c>
      <c r="B28" s="14" t="s">
        <v>37</v>
      </c>
      <c r="C28" s="26">
        <v>1047571</v>
      </c>
      <c r="D28" s="26">
        <v>1093310</v>
      </c>
      <c r="E28" s="26">
        <v>1143089</v>
      </c>
      <c r="F28" s="26">
        <v>1190739</v>
      </c>
      <c r="G28" s="26">
        <v>1237895</v>
      </c>
      <c r="H28" s="26">
        <v>1284985</v>
      </c>
      <c r="I28" s="26">
        <v>1333247</v>
      </c>
    </row>
    <row r="29" spans="1:9" s="12" customFormat="1" ht="15.75" customHeight="1">
      <c r="A29" s="13" t="s">
        <v>38</v>
      </c>
      <c r="B29" s="14" t="s">
        <v>39</v>
      </c>
      <c r="C29" s="26">
        <f>C27-C28</f>
        <v>-287705</v>
      </c>
      <c r="D29" s="26">
        <f>D27-D28</f>
        <v>-319945</v>
      </c>
      <c r="E29" s="26">
        <f>E27-E28</f>
        <v>-451786</v>
      </c>
      <c r="F29" s="26">
        <f>F27-F28</f>
        <v>-430438</v>
      </c>
      <c r="G29" s="26">
        <f>G27-G28</f>
        <v>-524411</v>
      </c>
      <c r="H29" s="26">
        <f>H27-H28</f>
        <v>-624834</v>
      </c>
      <c r="I29" s="26">
        <f>I27-I28</f>
        <v>-1170819</v>
      </c>
    </row>
    <row r="30" spans="1:9" s="12" customFormat="1" ht="15.75" customHeight="1">
      <c r="A30" s="13" t="s">
        <v>40</v>
      </c>
      <c r="B30" s="14" t="s">
        <v>41</v>
      </c>
      <c r="C30" s="26"/>
      <c r="D30" s="26"/>
      <c r="E30" s="26"/>
      <c r="F30" s="26"/>
      <c r="G30" s="26"/>
      <c r="H30" s="26"/>
      <c r="I30" s="26"/>
    </row>
    <row r="31" spans="1:9" ht="15" customHeight="1">
      <c r="A31" s="16" t="s">
        <v>9</v>
      </c>
      <c r="B31" s="17" t="s">
        <v>56</v>
      </c>
      <c r="C31" s="19"/>
      <c r="D31" s="19"/>
      <c r="E31" s="19"/>
      <c r="F31" s="19"/>
      <c r="G31" s="19"/>
      <c r="H31" s="19"/>
      <c r="I31" s="19"/>
    </row>
    <row r="32" spans="1:9" ht="15" customHeight="1">
      <c r="A32" s="16" t="s">
        <v>9</v>
      </c>
      <c r="B32" s="17" t="s">
        <v>57</v>
      </c>
      <c r="C32" s="19"/>
      <c r="D32" s="19"/>
      <c r="E32" s="19"/>
      <c r="F32" s="19"/>
      <c r="G32" s="19"/>
      <c r="H32" s="19"/>
      <c r="I32" s="19"/>
    </row>
    <row r="33" spans="1:9" ht="45.75">
      <c r="A33" s="16"/>
      <c r="B33" s="17" t="s">
        <v>44</v>
      </c>
      <c r="C33" s="34">
        <f>C16*100/C6</f>
        <v>4.177449200321016</v>
      </c>
      <c r="D33" s="34">
        <f>D16*100/D6</f>
        <v>3.85731552695528</v>
      </c>
      <c r="E33" s="34">
        <f>E16*100/E6</f>
        <v>3.184413255936356</v>
      </c>
      <c r="F33" s="34">
        <f>F16*100/F6</f>
        <v>2.9028916695200393</v>
      </c>
      <c r="G33" s="34">
        <f>G16*100/G6</f>
        <v>2.2888951608088832</v>
      </c>
      <c r="H33" s="34">
        <f>H16*100/H6</f>
        <v>2.0696971929727375</v>
      </c>
      <c r="I33" s="34">
        <f>I16*100/I6</f>
        <v>0.7915671708542037</v>
      </c>
    </row>
    <row r="34" spans="1:8" ht="12.75" customHeight="1" hidden="1">
      <c r="A34" s="36" t="s">
        <v>45</v>
      </c>
      <c r="B34" s="36"/>
      <c r="D34" s="36"/>
      <c r="E34" s="36"/>
      <c r="F34" s="36"/>
      <c r="G34" s="36"/>
      <c r="H34" s="36"/>
    </row>
    <row r="35" spans="1:8" ht="12.75" customHeight="1" hidden="1">
      <c r="A35" s="38" t="s">
        <v>46</v>
      </c>
      <c r="B35" s="38"/>
      <c r="D35" s="38"/>
      <c r="E35" s="38"/>
      <c r="F35" s="38"/>
      <c r="G35" s="38"/>
      <c r="H35" s="38"/>
    </row>
    <row r="36" spans="1:8" ht="24" customHeight="1">
      <c r="A36" s="48" t="s">
        <v>47</v>
      </c>
      <c r="B36" s="40" t="s">
        <v>48</v>
      </c>
      <c r="D36" s="41"/>
      <c r="E36" s="41"/>
      <c r="F36" s="41"/>
      <c r="G36" s="38"/>
      <c r="H36" s="38"/>
    </row>
    <row r="37" spans="2:8" ht="12.75">
      <c r="B37" s="38"/>
      <c r="D37" s="38"/>
      <c r="E37" s="38"/>
      <c r="F37" s="38"/>
      <c r="G37" s="38"/>
      <c r="H37" s="38"/>
    </row>
    <row r="38" spans="2:8" ht="12.75">
      <c r="B38" s="38"/>
      <c r="D38" s="38"/>
      <c r="E38" s="38"/>
      <c r="F38" s="38"/>
      <c r="G38" s="38"/>
      <c r="H38" s="38"/>
    </row>
  </sheetData>
  <printOptions/>
  <pageMargins left="0" right="0" top="0.19652777777777777" bottom="0" header="0.5118055555555555" footer="0.5118055555555555"/>
  <pageSetup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B150" sqref="B150"/>
    </sheetView>
  </sheetViews>
  <sheetFormatPr defaultColWidth="9.00390625" defaultRowHeight="12.75"/>
  <cols>
    <col min="1" max="1" width="3.375" style="0" customWidth="1"/>
    <col min="2" max="2" width="30.375" style="49" customWidth="1"/>
    <col min="3" max="6" width="13.75390625" style="49" customWidth="1"/>
  </cols>
  <sheetData>
    <row r="1" spans="1:6" ht="12" customHeight="1">
      <c r="A1" s="42"/>
      <c r="B1" s="50"/>
      <c r="F1" s="49" t="s">
        <v>58</v>
      </c>
    </row>
    <row r="2" spans="2:5" ht="7.5" customHeight="1">
      <c r="B2" s="51"/>
      <c r="C2" s="51"/>
      <c r="E2" s="51"/>
    </row>
    <row r="3" spans="1:6" ht="12.75" customHeight="1">
      <c r="A3" s="43" t="s">
        <v>2</v>
      </c>
      <c r="B3" s="52" t="s">
        <v>3</v>
      </c>
      <c r="C3" s="53" t="s">
        <v>4</v>
      </c>
      <c r="D3" s="53"/>
      <c r="E3" s="53"/>
      <c r="F3" s="53"/>
    </row>
    <row r="4" spans="1:6" ht="12.75">
      <c r="A4" s="45"/>
      <c r="B4" s="52"/>
      <c r="C4" s="52">
        <v>2022</v>
      </c>
      <c r="D4" s="52">
        <v>2023</v>
      </c>
      <c r="E4" s="52">
        <v>2024</v>
      </c>
      <c r="F4" s="52">
        <v>2025</v>
      </c>
    </row>
    <row r="5" spans="1:6" s="12" customFormat="1" ht="24" customHeight="1">
      <c r="A5" s="8" t="s">
        <v>5</v>
      </c>
      <c r="B5" s="54" t="s">
        <v>6</v>
      </c>
      <c r="C5" s="55">
        <v>218000</v>
      </c>
      <c r="D5" s="55">
        <v>218000</v>
      </c>
      <c r="E5" s="55">
        <v>218000</v>
      </c>
      <c r="F5" s="55">
        <v>233000</v>
      </c>
    </row>
    <row r="6" spans="1:6" s="12" customFormat="1" ht="15.75" customHeight="1">
      <c r="A6" s="13" t="s">
        <v>7</v>
      </c>
      <c r="B6" s="56" t="s">
        <v>8</v>
      </c>
      <c r="C6" s="57">
        <f>C7+C8+C9+C10+C13</f>
        <v>20667468</v>
      </c>
      <c r="D6" s="57">
        <f>D7+D8+D9+D10+D13</f>
        <v>21287492</v>
      </c>
      <c r="E6" s="57">
        <f>E7+E8+E9+E10+E13</f>
        <v>21926117</v>
      </c>
      <c r="F6" s="57">
        <f>F7+F8+F9+F10+F13</f>
        <v>22583900</v>
      </c>
    </row>
    <row r="7" spans="1:6" ht="15" customHeight="1">
      <c r="A7" s="16" t="s">
        <v>9</v>
      </c>
      <c r="B7" s="58" t="s">
        <v>10</v>
      </c>
      <c r="C7" s="57">
        <v>9900000</v>
      </c>
      <c r="D7" s="57">
        <v>10200000</v>
      </c>
      <c r="E7" s="57">
        <v>10500000</v>
      </c>
      <c r="F7" s="57">
        <v>10800000</v>
      </c>
    </row>
    <row r="8" spans="1:6" ht="15" customHeight="1">
      <c r="A8" s="16" t="s">
        <v>9</v>
      </c>
      <c r="B8" s="58" t="s">
        <v>11</v>
      </c>
      <c r="C8" s="57">
        <v>313000</v>
      </c>
      <c r="D8" s="57">
        <v>314000</v>
      </c>
      <c r="E8" s="57">
        <v>315000</v>
      </c>
      <c r="F8" s="57">
        <v>316000</v>
      </c>
    </row>
    <row r="9" spans="1:6" ht="15" customHeight="1">
      <c r="A9" s="16" t="s">
        <v>9</v>
      </c>
      <c r="B9" s="58" t="s">
        <v>12</v>
      </c>
      <c r="C9" s="57">
        <v>1791500</v>
      </c>
      <c r="D9" s="57">
        <v>1792558</v>
      </c>
      <c r="E9" s="57">
        <v>1793600</v>
      </c>
      <c r="F9" s="57">
        <v>1795542</v>
      </c>
    </row>
    <row r="10" spans="1:6" ht="15" customHeight="1">
      <c r="A10" s="16" t="s">
        <v>9</v>
      </c>
      <c r="B10" s="58" t="s">
        <v>13</v>
      </c>
      <c r="C10" s="57">
        <v>6439557</v>
      </c>
      <c r="D10" s="57">
        <v>6568348</v>
      </c>
      <c r="E10" s="57">
        <v>6699715</v>
      </c>
      <c r="F10" s="57">
        <v>6833709</v>
      </c>
    </row>
    <row r="11" spans="1:6" ht="15" customHeight="1">
      <c r="A11" s="16"/>
      <c r="B11" s="58" t="s">
        <v>14</v>
      </c>
      <c r="C11" s="57">
        <v>1990328</v>
      </c>
      <c r="D11" s="57">
        <v>2050037</v>
      </c>
      <c r="E11" s="57">
        <v>2111538</v>
      </c>
      <c r="F11" s="57">
        <v>2174885</v>
      </c>
    </row>
    <row r="12" spans="1:6" ht="24" customHeight="1">
      <c r="A12" s="16"/>
      <c r="B12" s="58" t="s">
        <v>15</v>
      </c>
      <c r="C12" s="57">
        <v>10000</v>
      </c>
      <c r="D12" s="57">
        <v>10000</v>
      </c>
      <c r="E12" s="57">
        <v>10000</v>
      </c>
      <c r="F12" s="57">
        <v>10000</v>
      </c>
    </row>
    <row r="13" spans="1:6" ht="33.75" customHeight="1">
      <c r="A13" s="16" t="s">
        <v>9</v>
      </c>
      <c r="B13" s="59" t="s">
        <v>16</v>
      </c>
      <c r="C13" s="57">
        <v>2223411</v>
      </c>
      <c r="D13" s="57">
        <v>2412586</v>
      </c>
      <c r="E13" s="57">
        <v>2617802</v>
      </c>
      <c r="F13" s="57">
        <v>2838649</v>
      </c>
    </row>
    <row r="14" spans="1:6" s="12" customFormat="1" ht="25.5" customHeight="1">
      <c r="A14" s="13" t="s">
        <v>17</v>
      </c>
      <c r="B14" s="56" t="s">
        <v>18</v>
      </c>
      <c r="C14" s="57">
        <v>19203252</v>
      </c>
      <c r="D14" s="57">
        <v>19779349</v>
      </c>
      <c r="E14" s="57">
        <v>20372730</v>
      </c>
      <c r="F14" s="57">
        <v>20983912</v>
      </c>
    </row>
    <row r="15" spans="1:6" s="12" customFormat="1" ht="15.75" customHeight="1">
      <c r="A15" s="13" t="s">
        <v>19</v>
      </c>
      <c r="B15" s="56" t="s">
        <v>20</v>
      </c>
      <c r="C15" s="57">
        <f>(C5+C6)-C14</f>
        <v>1682216</v>
      </c>
      <c r="D15" s="57">
        <f>(D5+D6)-D14</f>
        <v>1726143</v>
      </c>
      <c r="E15" s="57">
        <f>(E5+E6)-E14</f>
        <v>1771387</v>
      </c>
      <c r="F15" s="57">
        <f>(F5+F6)-F14</f>
        <v>1832988</v>
      </c>
    </row>
    <row r="16" spans="1:6" s="12" customFormat="1" ht="15.75" customHeight="1">
      <c r="A16" s="13" t="s">
        <v>21</v>
      </c>
      <c r="B16" s="56" t="s">
        <v>22</v>
      </c>
      <c r="C16" s="57">
        <f>C17+C19</f>
        <v>248791</v>
      </c>
      <c r="D16" s="57">
        <f>D17+D19</f>
        <v>240728</v>
      </c>
      <c r="E16" s="57">
        <f>E17+E19</f>
        <v>232665</v>
      </c>
      <c r="F16" s="57">
        <f>F17+F19</f>
        <v>239602</v>
      </c>
    </row>
    <row r="17" spans="1:6" ht="15" customHeight="1">
      <c r="A17" s="16" t="s">
        <v>9</v>
      </c>
      <c r="B17" s="58" t="s">
        <v>23</v>
      </c>
      <c r="C17" s="57">
        <v>218000</v>
      </c>
      <c r="D17" s="57">
        <v>218000</v>
      </c>
      <c r="E17" s="57">
        <v>218000</v>
      </c>
      <c r="F17" s="57">
        <v>233000</v>
      </c>
    </row>
    <row r="18" spans="1:6" ht="15" customHeight="1">
      <c r="A18" s="16"/>
      <c r="B18" s="59" t="s">
        <v>51</v>
      </c>
      <c r="C18" s="57">
        <v>218000</v>
      </c>
      <c r="D18" s="57">
        <v>218000</v>
      </c>
      <c r="E18" s="57">
        <v>218000</v>
      </c>
      <c r="F18" s="57">
        <v>233000</v>
      </c>
    </row>
    <row r="19" spans="1:6" ht="15" customHeight="1">
      <c r="A19" s="16" t="s">
        <v>9</v>
      </c>
      <c r="B19" s="58" t="s">
        <v>25</v>
      </c>
      <c r="C19" s="57">
        <v>30791</v>
      </c>
      <c r="D19" s="57">
        <v>22728</v>
      </c>
      <c r="E19" s="57">
        <v>14665</v>
      </c>
      <c r="F19" s="57">
        <v>6602</v>
      </c>
    </row>
    <row r="20" spans="1:6" ht="15" customHeight="1">
      <c r="A20" s="16"/>
      <c r="B20" s="59" t="s">
        <v>52</v>
      </c>
      <c r="C20" s="57">
        <v>30791</v>
      </c>
      <c r="D20" s="57">
        <v>22728</v>
      </c>
      <c r="E20" s="57">
        <v>14665</v>
      </c>
      <c r="F20" s="57">
        <v>6602</v>
      </c>
    </row>
    <row r="21" spans="1:6" ht="25.5" customHeight="1">
      <c r="A21" s="16"/>
      <c r="B21" s="58" t="s">
        <v>27</v>
      </c>
      <c r="C21" s="57">
        <f>C17+C19</f>
        <v>248791</v>
      </c>
      <c r="D21" s="57">
        <f>D17+D19</f>
        <v>240728</v>
      </c>
      <c r="E21" s="57">
        <f>E17+E19</f>
        <v>232665</v>
      </c>
      <c r="F21" s="57">
        <f>F17+F19</f>
        <v>239602</v>
      </c>
    </row>
    <row r="22" spans="1:6" ht="15" customHeight="1">
      <c r="A22" s="16" t="s">
        <v>9</v>
      </c>
      <c r="B22" s="58" t="s">
        <v>55</v>
      </c>
      <c r="C22" s="57"/>
      <c r="D22" s="57"/>
      <c r="E22" s="57"/>
      <c r="F22" s="57"/>
    </row>
    <row r="23" spans="1:6" s="24" customFormat="1" ht="15" customHeight="1">
      <c r="A23" s="20" t="s">
        <v>9</v>
      </c>
      <c r="B23" s="58" t="s">
        <v>32</v>
      </c>
      <c r="C23" s="57"/>
      <c r="D23" s="57"/>
      <c r="E23" s="57"/>
      <c r="F23" s="57"/>
    </row>
    <row r="24" spans="1:6" s="24" customFormat="1" ht="15" customHeight="1">
      <c r="A24" s="20"/>
      <c r="B24" s="60" t="s">
        <v>33</v>
      </c>
      <c r="C24" s="61"/>
      <c r="D24" s="61"/>
      <c r="E24" s="61"/>
      <c r="F24" s="61"/>
    </row>
    <row r="25" spans="1:6" s="12" customFormat="1" ht="15.75" customHeight="1">
      <c r="A25" s="13" t="s">
        <v>34</v>
      </c>
      <c r="B25" s="56" t="s">
        <v>35</v>
      </c>
      <c r="C25" s="57">
        <f>C15-C16</f>
        <v>1433425</v>
      </c>
      <c r="D25" s="57">
        <f>D15-D16</f>
        <v>1485415</v>
      </c>
      <c r="E25" s="57">
        <f>E15-E16</f>
        <v>1538722</v>
      </c>
      <c r="F25" s="57">
        <f>F15-F16</f>
        <v>1593386</v>
      </c>
    </row>
    <row r="26" spans="1:6" s="12" customFormat="1" ht="15.75" customHeight="1">
      <c r="A26" s="13" t="s">
        <v>36</v>
      </c>
      <c r="B26" s="56" t="s">
        <v>37</v>
      </c>
      <c r="C26" s="57">
        <v>1433425</v>
      </c>
      <c r="D26" s="57">
        <v>1485415</v>
      </c>
      <c r="E26" s="57">
        <v>1538722</v>
      </c>
      <c r="F26" s="57">
        <v>1593386</v>
      </c>
    </row>
    <row r="27" spans="1:6" s="12" customFormat="1" ht="15.75" customHeight="1">
      <c r="A27" s="13" t="s">
        <v>38</v>
      </c>
      <c r="B27" s="56" t="s">
        <v>39</v>
      </c>
      <c r="C27" s="57">
        <f>C25-C26</f>
        <v>0</v>
      </c>
      <c r="D27" s="57">
        <f>D25-D26</f>
        <v>0</v>
      </c>
      <c r="E27" s="57">
        <f>E25-E26</f>
        <v>0</v>
      </c>
      <c r="F27" s="57">
        <f>F25-F26</f>
        <v>0</v>
      </c>
    </row>
    <row r="28" spans="1:6" s="12" customFormat="1" ht="15.75" customHeight="1">
      <c r="A28" s="13" t="s">
        <v>40</v>
      </c>
      <c r="B28" s="56" t="s">
        <v>41</v>
      </c>
      <c r="C28" s="57"/>
      <c r="D28" s="57"/>
      <c r="E28" s="57"/>
      <c r="F28" s="57"/>
    </row>
    <row r="29" spans="1:6" ht="15" customHeight="1">
      <c r="A29" s="16" t="s">
        <v>9</v>
      </c>
      <c r="B29" s="58" t="s">
        <v>56</v>
      </c>
      <c r="C29" s="57"/>
      <c r="D29" s="57"/>
      <c r="E29" s="57"/>
      <c r="F29" s="57"/>
    </row>
    <row r="30" spans="1:6" ht="15" customHeight="1">
      <c r="A30" s="16" t="s">
        <v>9</v>
      </c>
      <c r="B30" s="58" t="s">
        <v>57</v>
      </c>
      <c r="C30" s="57"/>
      <c r="D30" s="57"/>
      <c r="E30" s="57"/>
      <c r="F30" s="57"/>
    </row>
    <row r="31" spans="1:6" ht="45.75">
      <c r="A31" s="16"/>
      <c r="B31" s="58" t="s">
        <v>44</v>
      </c>
      <c r="C31" s="62">
        <f>C16*100/C6</f>
        <v>1.2037807437272916</v>
      </c>
      <c r="D31" s="62">
        <f>D16*100/D6</f>
        <v>1.130842468431697</v>
      </c>
      <c r="E31" s="62">
        <f>E16*100/E6</f>
        <v>1.0611318000355467</v>
      </c>
      <c r="F31" s="62">
        <f>F16*100/F6</f>
        <v>1.0609416442687047</v>
      </c>
    </row>
    <row r="32" spans="2:5" ht="5.25" customHeight="1">
      <c r="B32" s="51"/>
      <c r="C32" s="51"/>
      <c r="E32" s="51"/>
    </row>
    <row r="33" spans="1:3" ht="12.75" customHeight="1" hidden="1">
      <c r="A33" s="36" t="s">
        <v>45</v>
      </c>
      <c r="B33" s="51"/>
      <c r="C33" s="51"/>
    </row>
    <row r="34" spans="1:2" ht="12.75" customHeight="1" hidden="1">
      <c r="A34" s="38" t="s">
        <v>46</v>
      </c>
      <c r="B34" s="63"/>
    </row>
    <row r="35" spans="1:10" ht="24" customHeight="1">
      <c r="A35" s="48" t="s">
        <v>47</v>
      </c>
      <c r="B35" s="64" t="s">
        <v>48</v>
      </c>
      <c r="C35" s="65"/>
      <c r="E35" s="65"/>
      <c r="H35" s="66" t="s">
        <v>59</v>
      </c>
      <c r="I35" s="66"/>
      <c r="J35" s="66"/>
    </row>
    <row r="36" spans="2:5" ht="12.75">
      <c r="B36" s="63"/>
      <c r="C36" s="63"/>
      <c r="E36" s="63"/>
    </row>
    <row r="37" spans="2:5" ht="12.75">
      <c r="B37" s="63"/>
      <c r="C37" s="63"/>
      <c r="E37" s="63"/>
    </row>
  </sheetData>
  <mergeCells count="2">
    <mergeCell ref="C3:F3"/>
    <mergeCell ref="H35:J35"/>
  </mergeCells>
  <printOptions/>
  <pageMargins left="0" right="0" top="0.19652777777777777" bottom="0"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Agołaszewska</dc:creator>
  <cp:keywords/>
  <dc:description/>
  <cp:lastModifiedBy/>
  <cp:lastPrinted>2010-03-25T13:43:01Z</cp:lastPrinted>
  <dcterms:created xsi:type="dcterms:W3CDTF">2008-12-11T11:23:46Z</dcterms:created>
  <dcterms:modified xsi:type="dcterms:W3CDTF">2010-03-31T09:53:50Z</dcterms:modified>
  <cp:category/>
  <cp:version/>
  <cp:contentType/>
  <cp:contentStatus/>
  <cp:revision>37</cp:revision>
</cp:coreProperties>
</file>