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rzych_i rozch_3" sheetId="1" r:id="rId1"/>
    <sheet name="4a_03_12" sheetId="2" r:id="rId2"/>
    <sheet name="9_alkohole_WYD_03_12" sheetId="3" r:id="rId3"/>
    <sheet name="prognoza długu" sheetId="4" r:id="rId4"/>
  </sheets>
  <definedNames/>
  <calcPr fullCalcOnLoad="1"/>
</workbook>
</file>

<file path=xl/sharedStrings.xml><?xml version="1.0" encoding="utf-8"?>
<sst xmlns="http://schemas.openxmlformats.org/spreadsheetml/2006/main" count="251" uniqueCount="179">
  <si>
    <t>Przychody i rozchody budżetu w 2008 r.</t>
  </si>
  <si>
    <t>w złotych</t>
  </si>
  <si>
    <t>Lp.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</si>
  <si>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</si>
  <si>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</si>
  <si>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</si>
  <si>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</si>
  <si>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</si>
  <si>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</si>
  <si>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</si>
  <si>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</si>
  <si>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</si>
  <si>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</si>
  <si>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</si>
  <si>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</si>
  <si>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</si>
  <si>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</si>
  <si>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</si>
  <si>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</si>
  <si>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</si>
  <si>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</si>
  <si>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</si>
  <si>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</si>
  <si>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</si>
  <si>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</si>
  <si>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</si>
  <si>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</si>
  <si>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</si>
  <si>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</si>
  <si>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</si>
  <si>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</si>
  <si>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</si>
  <si>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</si>
  <si>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</si>
  <si>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</si>
  <si>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</si>
  <si>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</si>
  <si>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</si>
  <si>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</si>
  <si>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</si>
  <si>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</si>
  <si>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</si>
  <si>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</si>
  <si>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</si>
  <si>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</si>
  <si>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</si>
  <si>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</si>
  <si>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Przewodniczący Rady Gminy</t>
  </si>
  <si>
    <t>Adam Gorzkowski</t>
  </si>
  <si>
    <t>Zadania inwestycyjne w 2008 r.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</si>
  <si>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</si>
  <si>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</si>
  <si>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</si>
  <si>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</si>
  <si>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</si>
  <si>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</si>
  <si>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</si>
  <si>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</si>
  <si>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</si>
  <si>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</si>
  <si>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</si>
  <si>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</si>
  <si>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</si>
  <si>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przydomowych oczyszczalni ścieków: Urząd Gminy, Szkoła Podstawowa w Szczytnie, Szkoła Podstawowa w Kroczewie</t>
  </si>
  <si>
    <t>A. 100.000    
B.
C.</t>
  </si>
  <si>
    <t>Gmina Załuski</t>
  </si>
  <si>
    <t>Budowa sieci wodociągowej i przyłącza dla wsi Załuski</t>
  </si>
  <si>
    <t>A.      
B.
C.
…</t>
  </si>
  <si>
    <t>Przebudowa drogi we wsi Szczytno (ok. 1km.)</t>
  </si>
  <si>
    <t>A.  49.999   
B.
C.
…</t>
  </si>
  <si>
    <t>FOGR</t>
  </si>
  <si>
    <t>Przebudowa drogi gminnej Załuski-Falbogi Wielkie gm. Załuski</t>
  </si>
  <si>
    <r>
      <t xml:space="preserve">A. 100.000 </t>
    </r>
    <r>
      <rPr>
        <sz val="8"/>
        <rFont val="Arial CE"/>
        <family val="2"/>
      </rPr>
      <t xml:space="preserve">   
</t>
    </r>
    <r>
      <rPr>
        <sz val="10"/>
        <rFont val="Arial CE"/>
        <family val="2"/>
      </rPr>
      <t>B.
C.
…</t>
    </r>
  </si>
  <si>
    <t>Przebudowa drogi we wsi Sadówiec</t>
  </si>
  <si>
    <t>Przygotowanie wniosków do projektów unijnych na modernizację dróg gminnych</t>
  </si>
  <si>
    <t>Ciąg drogowy łączący strefę inwestycyjną gminy Załuski z lotniskiem w Modlinie</t>
  </si>
  <si>
    <t>A. 750.000     
B.
C.
…</t>
  </si>
  <si>
    <t>9.</t>
  </si>
  <si>
    <t>Przebudowa drogi dojazdowej do strefy inwestycyjnej Gminy Załuski (roboty uzupelniające)</t>
  </si>
  <si>
    <t>A. 33.356     
B.
C.
…</t>
  </si>
  <si>
    <t>10.</t>
  </si>
  <si>
    <t>Budowa drogi ,,Wrońska Nowe''</t>
  </si>
  <si>
    <t>A.      
B.
C. 135.309
…</t>
  </si>
  <si>
    <t>11.</t>
  </si>
  <si>
    <t>Budowa drogi we wsi Kroczewo</t>
  </si>
  <si>
    <t>12.</t>
  </si>
  <si>
    <t>Zakup przystanków na drogi gminne</t>
  </si>
  <si>
    <t>13.</t>
  </si>
  <si>
    <t>Budowa parkingu przy Urzędzie Gminy</t>
  </si>
  <si>
    <t>14.</t>
  </si>
  <si>
    <t>Zakup komputera do Urzędu Gminy</t>
  </si>
  <si>
    <t>Zakup serwera komputerowego  do Urzędu Gminy</t>
  </si>
  <si>
    <t>16.</t>
  </si>
  <si>
    <t>Zakup sprzętu specjalistycznego dla OSP Kroczewo, Nowe Wrońska, Załuski:                 2 motopomp szlamowych, agregatu prądotwórczego,</t>
  </si>
  <si>
    <t>A.  12.948,89    
B.
C.
…</t>
  </si>
  <si>
    <t>18.</t>
  </si>
  <si>
    <t>Budowa wiaty harcerskiej przy Szkole Podstawowej w Stróżewie</t>
  </si>
  <si>
    <t>19.</t>
  </si>
  <si>
    <t>Zakup komputera na stanowisko obsługi funduszu alimentacyjnego</t>
  </si>
  <si>
    <t>A. 4.500     
B.
C.
…</t>
  </si>
  <si>
    <t>20.</t>
  </si>
  <si>
    <t>6068       6069</t>
  </si>
  <si>
    <t>Cross - financing -Program Operacyjny Kapitał Ludzki</t>
  </si>
  <si>
    <t>21.</t>
  </si>
  <si>
    <t>Punkty świetlne na drogach gminnych</t>
  </si>
  <si>
    <t>-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</si>
  <si>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</si>
  <si>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</si>
  <si>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</si>
  <si>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</si>
  <si>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</si>
  <si>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</si>
  <si>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</si>
  <si>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Plan zadań realizowanych ze środków z tytułu wydanych zezwoleń na sprzedaż napojów alkoholowych i zwalczania narkomanii w 2008 roku</t>
  </si>
  <si>
    <t>PLAN  WYDATKÓW</t>
  </si>
  <si>
    <t>Rozdział</t>
  </si>
  <si>
    <t xml:space="preserve">Nazwa </t>
  </si>
  <si>
    <t>kwota</t>
  </si>
  <si>
    <t>OCHRONA ZDROWIA</t>
  </si>
  <si>
    <t>ZWALCZANIE NARKOMANII</t>
  </si>
  <si>
    <t xml:space="preserve">Zakup materiałów i wyposażenia </t>
  </si>
  <si>
    <t>Zakup usług pozostałych</t>
  </si>
  <si>
    <t>PRZECIWDZIAŁANIE ALKOHOLIZMOWI</t>
  </si>
  <si>
    <t>Wynagrodzenia osobowe pracowników</t>
  </si>
  <si>
    <t>Składki na ubezpieczenie społeczne</t>
  </si>
  <si>
    <t>Składki na Fundusz Pracy</t>
  </si>
  <si>
    <t>Wynagrodzenia bezosobowe</t>
  </si>
  <si>
    <t>Podróże służbowe krajowe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</si>
  <si>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</si>
  <si>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</si>
  <si>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</si>
  <si>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>suma</t>
  </si>
  <si>
    <t>Prognoza kwoty długu i spłat na rok 2008 i lata następne</t>
  </si>
  <si>
    <t>Wyszczególnienie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</si>
  <si>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</si>
  <si>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</si>
  <si>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</si>
  <si>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</si>
  <si>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</si>
  <si>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określonych w art.170 ust.3)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</si>
  <si>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</si>
  <si>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</si>
  <si>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</si>
  <si>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</si>
  <si>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</si>
  <si>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</si>
  <si>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</si>
  <si>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określonych w art.170 ust.3):</t>
  </si>
  <si>
    <t>pożyczki</t>
  </si>
  <si>
    <t>kredyty,  w tym:</t>
  </si>
  <si>
    <t xml:space="preserve">   EBOiR</t>
  </si>
  <si>
    <t>obligacje</t>
  </si>
  <si>
    <t>1.3</t>
  </si>
  <si>
    <t>W związku z umową określoną w art. 170 ust.3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</si>
  <si>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</si>
  <si>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</si>
  <si>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</si>
  <si>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</si>
  <si>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zobowiązań wymienionych w art.169 ust.3</t>
  </si>
  <si>
    <t xml:space="preserve">kredytów i pożyczek </t>
  </si>
  <si>
    <t>wykup papierów wartościowych</t>
  </si>
  <si>
    <t>2.2</t>
  </si>
  <si>
    <t>Spłata rat kapitałowych z tytułu zobowiązań wymienionych w art.169 ust.3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</si>
  <si>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</si>
  <si>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</si>
  <si>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</si>
  <si>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</si>
  <si>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</si>
  <si>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</si>
  <si>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</si>
  <si>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 (1-2.1.a-2.1.b-2.2):3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</si>
  <si>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</si>
  <si>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</si>
  <si>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</si>
  <si>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</si>
  <si>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</si>
  <si>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</si>
  <si>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Wójt Gminy Załuski</t>
  </si>
  <si>
    <t>Romuald Woźniak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</si>
</sst>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00"/>
    <numFmt numFmtId="167" formatCode="00000"/>
    <numFmt numFmtId="168" formatCode="0.00"/>
    <numFmt numFmtId="169" formatCode="#,##0.000"/>
    <numFmt numFmtId="170" formatCode="0.00%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color indexed="8"/>
      <name val="Times New Roman"/>
      <family val="1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22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21" fillId="0" borderId="0" xfId="0" applyFont="1" applyAlignment="1">
      <alignment horizontal="right" vertical="top"/>
    </xf>
    <xf numFmtId="164" fontId="20" fillId="20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5" fontId="26" fillId="24" borderId="10" xfId="0" applyNumberFormat="1" applyFont="1" applyFill="1" applyBorder="1" applyAlignment="1">
      <alignment horizontal="center" vertical="center"/>
    </xf>
    <xf numFmtId="164" fontId="22" fillId="0" borderId="12" xfId="0" applyFont="1" applyBorder="1" applyAlignment="1">
      <alignment vertical="center"/>
    </xf>
    <xf numFmtId="165" fontId="24" fillId="24" borderId="10" xfId="0" applyNumberFormat="1" applyFont="1" applyFill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5" fontId="24" fillId="24" borderId="11" xfId="0" applyNumberFormat="1" applyFont="1" applyFill="1" applyBorder="1" applyAlignment="1">
      <alignment horizontal="center" vertical="center"/>
    </xf>
    <xf numFmtId="164" fontId="22" fillId="0" borderId="11" xfId="0" applyFont="1" applyBorder="1" applyAlignment="1">
      <alignment vertical="center" wrapText="1"/>
    </xf>
    <xf numFmtId="164" fontId="22" fillId="0" borderId="13" xfId="0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2" fillId="0" borderId="10" xfId="0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/>
    </xf>
    <xf numFmtId="164" fontId="29" fillId="0" borderId="0" xfId="0" applyFont="1" applyAlignment="1">
      <alignment horizontal="center"/>
    </xf>
    <xf numFmtId="164" fontId="0" fillId="0" borderId="0" xfId="0" applyFill="1" applyAlignment="1">
      <alignment vertical="center"/>
    </xf>
    <xf numFmtId="164" fontId="30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 horizontal="center" vertical="center" wrapText="1"/>
    </xf>
    <xf numFmtId="164" fontId="21" fillId="0" borderId="0" xfId="0" applyFont="1" applyFill="1" applyAlignment="1">
      <alignment horizontal="right" vertical="center"/>
    </xf>
    <xf numFmtId="164" fontId="20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1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4" fontId="22" fillId="0" borderId="10" xfId="0" applyFont="1" applyFill="1" applyBorder="1" applyAlignment="1">
      <alignment vertical="center" wrapText="1"/>
    </xf>
    <xf numFmtId="165" fontId="32" fillId="0" borderId="10" xfId="0" applyNumberFormat="1" applyFon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 wrapText="1"/>
    </xf>
    <xf numFmtId="164" fontId="0" fillId="0" borderId="10" xfId="0" applyFont="1" applyFill="1" applyBorder="1" applyAlignment="1">
      <alignment vertical="center"/>
    </xf>
    <xf numFmtId="164" fontId="33" fillId="0" borderId="0" xfId="0" applyFont="1" applyFill="1" applyAlignment="1">
      <alignment vertical="center"/>
    </xf>
    <xf numFmtId="164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left" vertical="center" wrapText="1"/>
    </xf>
    <xf numFmtId="165" fontId="33" fillId="0" borderId="1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vertical="center"/>
    </xf>
    <xf numFmtId="164" fontId="32" fillId="0" borderId="10" xfId="0" applyFont="1" applyFill="1" applyBorder="1" applyAlignment="1">
      <alignment vertical="center" wrapText="1"/>
    </xf>
    <xf numFmtId="165" fontId="34" fillId="0" borderId="10" xfId="0" applyNumberFormat="1" applyFont="1" applyFill="1" applyBorder="1" applyAlignment="1">
      <alignment vertical="center"/>
    </xf>
    <xf numFmtId="164" fontId="32" fillId="0" borderId="0" xfId="0" applyFont="1" applyFill="1" applyAlignment="1">
      <alignment wrapText="1"/>
    </xf>
    <xf numFmtId="164" fontId="33" fillId="0" borderId="0" xfId="0" applyFont="1" applyFill="1" applyAlignment="1">
      <alignment/>
    </xf>
    <xf numFmtId="165" fontId="32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4" fontId="20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vertical="center"/>
    </xf>
    <xf numFmtId="165" fontId="35" fillId="0" borderId="10" xfId="0" applyNumberFormat="1" applyFont="1" applyFill="1" applyBorder="1" applyAlignment="1">
      <alignment vertical="center"/>
    </xf>
    <xf numFmtId="164" fontId="20" fillId="0" borderId="10" xfId="0" applyFont="1" applyBorder="1" applyAlignment="1">
      <alignment horizontal="center" vertical="center"/>
    </xf>
    <xf numFmtId="169" fontId="20" fillId="0" borderId="0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9" fontId="35" fillId="0" borderId="0" xfId="0" applyNumberFormat="1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164" fontId="36" fillId="0" borderId="0" xfId="0" applyFont="1" applyAlignment="1">
      <alignment vertical="center"/>
    </xf>
    <xf numFmtId="164" fontId="30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20" fillId="20" borderId="15" xfId="0" applyFont="1" applyFill="1" applyBorder="1" applyAlignment="1">
      <alignment horizontal="center" vertical="center"/>
    </xf>
    <xf numFmtId="164" fontId="20" fillId="20" borderId="16" xfId="0" applyFont="1" applyFill="1" applyBorder="1" applyAlignment="1">
      <alignment horizontal="center" vertical="center"/>
    </xf>
    <xf numFmtId="164" fontId="20" fillId="20" borderId="17" xfId="0" applyFont="1" applyFill="1" applyBorder="1" applyAlignment="1">
      <alignment horizontal="center" vertical="center"/>
    </xf>
    <xf numFmtId="164" fontId="31" fillId="0" borderId="18" xfId="0" applyFont="1" applyBorder="1" applyAlignment="1">
      <alignment horizontal="center" vertical="center"/>
    </xf>
    <xf numFmtId="164" fontId="31" fillId="0" borderId="11" xfId="0" applyFont="1" applyBorder="1" applyAlignment="1">
      <alignment horizontal="center" vertical="center"/>
    </xf>
    <xf numFmtId="164" fontId="31" fillId="0" borderId="19" xfId="0" applyFont="1" applyBorder="1" applyAlignment="1">
      <alignment horizontal="center" vertical="center"/>
    </xf>
    <xf numFmtId="164" fontId="20" fillId="0" borderId="20" xfId="0" applyFont="1" applyBorder="1" applyAlignment="1">
      <alignment vertical="center"/>
    </xf>
    <xf numFmtId="164" fontId="20" fillId="0" borderId="10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7" fillId="0" borderId="10" xfId="0" applyFont="1" applyBorder="1" applyAlignment="1">
      <alignment vertical="top" wrapText="1"/>
    </xf>
    <xf numFmtId="165" fontId="20" fillId="0" borderId="21" xfId="0" applyNumberFormat="1" applyFont="1" applyBorder="1" applyAlignment="1">
      <alignment vertical="center"/>
    </xf>
    <xf numFmtId="164" fontId="33" fillId="0" borderId="0" xfId="0" applyFont="1" applyAlignment="1">
      <alignment/>
    </xf>
    <xf numFmtId="164" fontId="1" fillId="0" borderId="10" xfId="0" applyFont="1" applyBorder="1" applyAlignment="1">
      <alignment vertical="top" wrapText="1"/>
    </xf>
    <xf numFmtId="165" fontId="0" fillId="0" borderId="21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5" fontId="1" fillId="0" borderId="21" xfId="0" applyNumberFormat="1" applyFont="1" applyFill="1" applyBorder="1" applyAlignment="1">
      <alignment vertical="top" wrapText="1"/>
    </xf>
    <xf numFmtId="164" fontId="20" fillId="0" borderId="22" xfId="0" applyFont="1" applyBorder="1" applyAlignment="1">
      <alignment horizontal="center" vertical="center"/>
    </xf>
    <xf numFmtId="165" fontId="20" fillId="0" borderId="23" xfId="0" applyNumberFormat="1" applyFont="1" applyFill="1" applyBorder="1" applyAlignment="1">
      <alignment vertical="center"/>
    </xf>
    <xf numFmtId="164" fontId="38" fillId="0" borderId="0" xfId="0" applyFont="1" applyAlignment="1">
      <alignment horizontal="center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0" fillId="0" borderId="0" xfId="0" applyFont="1" applyAlignment="1">
      <alignment horizontal="right"/>
    </xf>
    <xf numFmtId="164" fontId="37" fillId="20" borderId="10" xfId="0" applyFont="1" applyFill="1" applyBorder="1" applyAlignment="1">
      <alignment horizontal="center" vertical="center" wrapText="1"/>
    </xf>
    <xf numFmtId="164" fontId="37" fillId="20" borderId="24" xfId="0" applyFont="1" applyFill="1" applyBorder="1" applyAlignment="1">
      <alignment horizontal="center" vertical="center"/>
    </xf>
    <xf numFmtId="164" fontId="39" fillId="20" borderId="10" xfId="0" applyFont="1" applyFill="1" applyBorder="1" applyAlignment="1">
      <alignment horizontal="center" vertical="center" wrapText="1"/>
    </xf>
    <xf numFmtId="164" fontId="40" fillId="0" borderId="10" xfId="0" applyFont="1" applyBorder="1" applyAlignment="1">
      <alignment horizont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wrapText="1"/>
    </xf>
    <xf numFmtId="164" fontId="37" fillId="0" borderId="10" xfId="0" applyFont="1" applyBorder="1" applyAlignment="1">
      <alignment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0" applyFont="1" applyBorder="1" applyAlignment="1">
      <alignment horizontal="center" wrapText="1"/>
    </xf>
    <xf numFmtId="164" fontId="1" fillId="0" borderId="10" xfId="0" applyFont="1" applyBorder="1" applyAlignment="1">
      <alignment horizontal="left" wrapText="1" indent="1"/>
    </xf>
    <xf numFmtId="164" fontId="1" fillId="0" borderId="10" xfId="0" applyFont="1" applyBorder="1" applyAlignment="1">
      <alignment wrapText="1"/>
    </xf>
    <xf numFmtId="165" fontId="37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4" fontId="1" fillId="0" borderId="10" xfId="0" applyFont="1" applyBorder="1" applyAlignment="1">
      <alignment horizontal="center" vertical="top" wrapText="1"/>
    </xf>
    <xf numFmtId="164" fontId="1" fillId="24" borderId="10" xfId="0" applyFont="1" applyFill="1" applyBorder="1" applyAlignment="1">
      <alignment horizontal="center" vertical="top" wrapText="1"/>
    </xf>
    <xf numFmtId="165" fontId="37" fillId="0" borderId="10" xfId="0" applyNumberFormat="1" applyFont="1" applyBorder="1" applyAlignment="1">
      <alignment horizontal="center" vertical="top" wrapText="1"/>
    </xf>
    <xf numFmtId="165" fontId="0" fillId="24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left" wrapText="1" indent="1"/>
    </xf>
    <xf numFmtId="170" fontId="1" fillId="0" borderId="10" xfId="0" applyNumberFormat="1" applyFont="1" applyBorder="1" applyAlignment="1">
      <alignment horizontal="center" vertical="top" wrapText="1"/>
    </xf>
    <xf numFmtId="164" fontId="20" fillId="0" borderId="0" xfId="0" applyFont="1" applyAlignment="1">
      <alignment/>
    </xf>
    <xf numFmtId="164" fontId="0" fillId="0" borderId="0" xfId="0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D5" sqref="D5"/>
    </sheetView>
  </sheetViews>
  <sheetFormatPr defaultColWidth="9.00390625" defaultRowHeight="12.75"/>
  <cols>
    <col min="1" max="1" width="6.375" style="0" customWidth="1"/>
    <col min="2" max="2" width="32.875" style="0" customWidth="1"/>
    <col min="3" max="3" width="14.375" style="0" customWidth="1"/>
    <col min="4" max="4" width="19.625" style="0" customWidth="1"/>
  </cols>
  <sheetData>
    <row r="2" spans="1:4" ht="15">
      <c r="A2" s="1" t="s">
        <v>0</v>
      </c>
      <c r="B2" s="1"/>
      <c r="C2" s="1"/>
      <c r="D2" s="1"/>
    </row>
    <row r="3" spans="1:4" ht="12.75">
      <c r="A3" s="2"/>
      <c r="B3" s="3"/>
      <c r="C3" s="3"/>
      <c r="D3" s="3"/>
    </row>
    <row r="4" spans="1:4" ht="12.75">
      <c r="A4" s="3"/>
      <c r="B4" s="3"/>
      <c r="C4" s="3"/>
      <c r="D4" s="4" t="s">
        <v>1</v>
      </c>
    </row>
    <row r="5" spans="1:4" ht="12.75" customHeight="1">
      <c r="A5" s="5" t="s">
        <v>2</v>
      </c>
      <c r="B5" s="5" t="s">
        <v>3</v>
      </c>
      <c r="C5" s="6" t="s">
        <v>4</v>
      </c>
      <c r="D5" s="6" t="s">
        <v>5</v>
      </c>
    </row>
    <row r="6" spans="1:4" ht="12.75">
      <c r="A6" s="5"/>
      <c r="B6" s="5"/>
      <c r="C6" s="5"/>
      <c r="D6" s="6"/>
    </row>
    <row r="7" spans="1:4" ht="12.75">
      <c r="A7" s="5"/>
      <c r="B7" s="5"/>
      <c r="C7" s="5"/>
      <c r="D7" s="6"/>
    </row>
    <row r="8" spans="1:4" ht="18.75" customHeight="1">
      <c r="A8" s="7" t="s">
        <v>6</v>
      </c>
      <c r="B8" s="8" t="s">
        <v>7</v>
      </c>
      <c r="C8" s="7"/>
      <c r="D8" s="9">
        <v>14252793.01</v>
      </c>
    </row>
    <row r="9" spans="1:4" ht="20.25" customHeight="1">
      <c r="A9" s="7" t="s">
        <v>8</v>
      </c>
      <c r="B9" s="8" t="s">
        <v>9</v>
      </c>
      <c r="C9" s="7"/>
      <c r="D9" s="10">
        <v>15128371.54</v>
      </c>
    </row>
    <row r="10" spans="1:4" ht="21" customHeight="1">
      <c r="A10" s="7" t="s">
        <v>10</v>
      </c>
      <c r="B10" s="8" t="s">
        <v>11</v>
      </c>
      <c r="C10" s="11"/>
      <c r="D10" s="12">
        <f>D9-D8</f>
        <v>875578.5299999993</v>
      </c>
    </row>
    <row r="11" spans="1:4" ht="12.75">
      <c r="A11" s="13" t="s">
        <v>12</v>
      </c>
      <c r="B11" s="13"/>
      <c r="C11" s="11"/>
      <c r="D11" s="14">
        <f>SUM(D12:D19)</f>
        <v>1107178.53</v>
      </c>
    </row>
    <row r="12" spans="1:4" ht="19.5" customHeight="1">
      <c r="A12" s="7" t="s">
        <v>6</v>
      </c>
      <c r="B12" s="15" t="s">
        <v>13</v>
      </c>
      <c r="C12" s="7" t="s">
        <v>14</v>
      </c>
      <c r="D12" s="16"/>
    </row>
    <row r="13" spans="1:4" ht="21" customHeight="1">
      <c r="A13" s="17" t="s">
        <v>8</v>
      </c>
      <c r="B13" s="11" t="s">
        <v>15</v>
      </c>
      <c r="C13" s="7" t="s">
        <v>14</v>
      </c>
      <c r="D13" s="18"/>
    </row>
    <row r="14" spans="1:4" ht="74.25" customHeight="1">
      <c r="A14" s="7" t="s">
        <v>10</v>
      </c>
      <c r="B14" s="19" t="s">
        <v>16</v>
      </c>
      <c r="C14" s="7" t="s">
        <v>17</v>
      </c>
      <c r="D14" s="16"/>
    </row>
    <row r="15" spans="1:4" ht="19.5" customHeight="1">
      <c r="A15" s="17" t="s">
        <v>18</v>
      </c>
      <c r="B15" s="11" t="s">
        <v>19</v>
      </c>
      <c r="C15" s="7" t="s">
        <v>20</v>
      </c>
      <c r="D15" s="16"/>
    </row>
    <row r="16" spans="1:4" ht="18" customHeight="1">
      <c r="A16" s="7" t="s">
        <v>21</v>
      </c>
      <c r="B16" s="11" t="s">
        <v>22</v>
      </c>
      <c r="C16" s="7" t="s">
        <v>23</v>
      </c>
      <c r="D16" s="16"/>
    </row>
    <row r="17" spans="1:4" ht="20.25" customHeight="1">
      <c r="A17" s="17" t="s">
        <v>24</v>
      </c>
      <c r="B17" s="11" t="s">
        <v>25</v>
      </c>
      <c r="C17" s="7" t="s">
        <v>26</v>
      </c>
      <c r="D17" s="12">
        <v>875578.53</v>
      </c>
    </row>
    <row r="18" spans="1:4" ht="21" customHeight="1">
      <c r="A18" s="7" t="s">
        <v>27</v>
      </c>
      <c r="B18" s="11" t="s">
        <v>28</v>
      </c>
      <c r="C18" s="7" t="s">
        <v>29</v>
      </c>
      <c r="D18" s="16"/>
    </row>
    <row r="19" spans="1:4" ht="19.5" customHeight="1">
      <c r="A19" s="7" t="s">
        <v>30</v>
      </c>
      <c r="B19" s="20" t="s">
        <v>31</v>
      </c>
      <c r="C19" s="7" t="s">
        <v>32</v>
      </c>
      <c r="D19" s="16">
        <v>231600</v>
      </c>
    </row>
    <row r="20" spans="1:4" ht="12.75">
      <c r="A20" s="13" t="s">
        <v>33</v>
      </c>
      <c r="B20" s="13"/>
      <c r="C20" s="7"/>
      <c r="D20" s="14">
        <v>231600</v>
      </c>
    </row>
    <row r="21" spans="1:4" ht="19.5" customHeight="1">
      <c r="A21" s="7" t="s">
        <v>6</v>
      </c>
      <c r="B21" s="11" t="s">
        <v>34</v>
      </c>
      <c r="C21" s="7" t="s">
        <v>35</v>
      </c>
      <c r="D21" s="16">
        <v>100000</v>
      </c>
    </row>
    <row r="22" spans="1:4" ht="18" customHeight="1">
      <c r="A22" s="17" t="s">
        <v>8</v>
      </c>
      <c r="B22" s="21" t="s">
        <v>36</v>
      </c>
      <c r="C22" s="17" t="s">
        <v>35</v>
      </c>
      <c r="D22" s="18">
        <v>131600</v>
      </c>
    </row>
    <row r="23" spans="1:4" ht="86.25" customHeight="1">
      <c r="A23" s="7" t="s">
        <v>10</v>
      </c>
      <c r="B23" s="22" t="s">
        <v>37</v>
      </c>
      <c r="C23" s="7" t="s">
        <v>38</v>
      </c>
      <c r="D23" s="12"/>
    </row>
    <row r="24" spans="1:4" ht="19.5" customHeight="1">
      <c r="A24" s="17" t="s">
        <v>18</v>
      </c>
      <c r="B24" s="21" t="s">
        <v>39</v>
      </c>
      <c r="C24" s="17" t="s">
        <v>40</v>
      </c>
      <c r="D24" s="23"/>
    </row>
    <row r="25" spans="1:4" ht="21" customHeight="1">
      <c r="A25" s="7" t="s">
        <v>21</v>
      </c>
      <c r="B25" s="11" t="s">
        <v>41</v>
      </c>
      <c r="C25" s="7" t="s">
        <v>42</v>
      </c>
      <c r="D25" s="12"/>
    </row>
    <row r="26" spans="1:4" ht="18" customHeight="1">
      <c r="A26" s="24" t="s">
        <v>24</v>
      </c>
      <c r="B26" s="20" t="s">
        <v>43</v>
      </c>
      <c r="C26" s="24" t="s">
        <v>44</v>
      </c>
      <c r="D26" s="25"/>
    </row>
    <row r="27" spans="1:4" ht="18" customHeight="1">
      <c r="A27" s="24" t="s">
        <v>27</v>
      </c>
      <c r="B27" s="20" t="s">
        <v>45</v>
      </c>
      <c r="C27" s="26" t="s">
        <v>46</v>
      </c>
      <c r="D27" s="27"/>
    </row>
    <row r="28" spans="1:4" ht="12.75">
      <c r="A28" s="28"/>
      <c r="B28" s="29"/>
      <c r="C28" s="30"/>
      <c r="D28" s="3"/>
    </row>
    <row r="29" spans="1:4" ht="12.75">
      <c r="A29" s="31"/>
      <c r="B29" s="30"/>
      <c r="C29" s="3"/>
      <c r="D29" s="3"/>
    </row>
    <row r="30" spans="1:4" ht="12.75">
      <c r="A30" s="3"/>
      <c r="B30" s="3"/>
      <c r="C30" s="3"/>
      <c r="D30" s="3"/>
    </row>
    <row r="31" spans="1:4" ht="15">
      <c r="A31" s="3"/>
      <c r="B31" s="3"/>
      <c r="D31" s="32" t="s">
        <v>47</v>
      </c>
    </row>
    <row r="32" spans="1:4" ht="15">
      <c r="A32" s="3"/>
      <c r="B32" s="3"/>
      <c r="D32" s="32" t="s">
        <v>48</v>
      </c>
    </row>
  </sheetData>
  <mergeCells count="7">
    <mergeCell ref="A2:D2"/>
    <mergeCell ref="A5:A7"/>
    <mergeCell ref="B5:B7"/>
    <mergeCell ref="C5:C7"/>
    <mergeCell ref="D5:D7"/>
    <mergeCell ref="A11:B11"/>
    <mergeCell ref="A20:B20"/>
  </mergeCells>
  <printOptions/>
  <pageMargins left="0.7083333333333334" right="0.7083333333333334" top="0.7486111111111111" bottom="0.7479166666666667" header="0.31527777777777777" footer="0.5118055555555556"/>
  <pageSetup horizontalDpi="300" verticalDpi="300" orientation="portrait" paperSize="9"/>
  <headerFooter alignWithMargins="0">
    <oddHeader xml:space="preserve">&amp;RZałącznik Nr 3
do uchwały Rady Gminy Załuski Nr 148/XIX/2008 z dnia 29.12.2008r.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7">
      <selection activeCell="F21" sqref="F21"/>
    </sheetView>
  </sheetViews>
  <sheetFormatPr defaultColWidth="9.00390625" defaultRowHeight="12.75"/>
  <cols>
    <col min="1" max="1" width="0.12890625" style="3" customWidth="1"/>
    <col min="2" max="2" width="6.875" style="3" customWidth="1"/>
    <col min="3" max="3" width="7.75390625" style="3" customWidth="1"/>
    <col min="4" max="4" width="5.375" style="3" customWidth="1"/>
    <col min="5" max="5" width="15.625" style="3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3" width="10.125" style="3" customWidth="1"/>
    <col min="14" max="16384" width="9.125" style="3" customWidth="1"/>
  </cols>
  <sheetData>
    <row r="1" spans="1:12" ht="18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 t="s">
        <v>1</v>
      </c>
    </row>
    <row r="3" spans="1:12" s="39" customFormat="1" ht="19.5" customHeight="1">
      <c r="A3" s="37" t="s">
        <v>2</v>
      </c>
      <c r="B3" s="37" t="s">
        <v>50</v>
      </c>
      <c r="C3" s="37" t="s">
        <v>51</v>
      </c>
      <c r="D3" s="37" t="s">
        <v>52</v>
      </c>
      <c r="E3" s="38" t="s">
        <v>53</v>
      </c>
      <c r="F3" s="38" t="s">
        <v>54</v>
      </c>
      <c r="G3" s="38" t="s">
        <v>55</v>
      </c>
      <c r="H3" s="38"/>
      <c r="I3" s="38"/>
      <c r="J3" s="38"/>
      <c r="K3" s="38"/>
      <c r="L3" s="38" t="s">
        <v>56</v>
      </c>
    </row>
    <row r="4" spans="1:12" s="39" customFormat="1" ht="19.5" customHeight="1">
      <c r="A4" s="37"/>
      <c r="B4" s="37"/>
      <c r="C4" s="37"/>
      <c r="D4" s="37"/>
      <c r="E4" s="38"/>
      <c r="F4" s="38"/>
      <c r="G4" s="38" t="s">
        <v>57</v>
      </c>
      <c r="H4" s="38" t="s">
        <v>58</v>
      </c>
      <c r="I4" s="38"/>
      <c r="J4" s="38"/>
      <c r="K4" s="38"/>
      <c r="L4" s="38"/>
    </row>
    <row r="5" spans="1:12" s="39" customFormat="1" ht="29.25" customHeight="1">
      <c r="A5" s="37"/>
      <c r="B5" s="37"/>
      <c r="C5" s="37"/>
      <c r="D5" s="37"/>
      <c r="E5" s="38"/>
      <c r="F5" s="38"/>
      <c r="G5" s="38"/>
      <c r="H5" s="38" t="s">
        <v>59</v>
      </c>
      <c r="I5" s="38" t="s">
        <v>60</v>
      </c>
      <c r="J5" s="38" t="s">
        <v>61</v>
      </c>
      <c r="K5" s="38" t="s">
        <v>62</v>
      </c>
      <c r="L5" s="38"/>
    </row>
    <row r="6" spans="1:12" s="39" customFormat="1" ht="19.5" customHeight="1">
      <c r="A6" s="37"/>
      <c r="B6" s="37"/>
      <c r="C6" s="37"/>
      <c r="D6" s="37"/>
      <c r="E6" s="38"/>
      <c r="F6" s="38"/>
      <c r="G6" s="38"/>
      <c r="H6" s="38"/>
      <c r="I6" s="38"/>
      <c r="J6" s="38"/>
      <c r="K6" s="38"/>
      <c r="L6" s="38"/>
    </row>
    <row r="7" spans="1:12" s="39" customFormat="1" ht="19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</row>
    <row r="8" spans="1:12" ht="7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</row>
    <row r="9" spans="1:13" s="33" customFormat="1" ht="109.5" customHeight="1">
      <c r="A9" s="41" t="s">
        <v>6</v>
      </c>
      <c r="B9" s="42">
        <v>10</v>
      </c>
      <c r="C9" s="43">
        <v>1010</v>
      </c>
      <c r="D9" s="42">
        <v>6050</v>
      </c>
      <c r="E9" s="44" t="s">
        <v>63</v>
      </c>
      <c r="F9" s="45">
        <v>176254.5</v>
      </c>
      <c r="G9" s="45">
        <v>177000</v>
      </c>
      <c r="H9" s="45">
        <v>77000</v>
      </c>
      <c r="I9" s="46"/>
      <c r="J9" s="47" t="s">
        <v>64</v>
      </c>
      <c r="K9" s="46"/>
      <c r="L9" s="48" t="s">
        <v>65</v>
      </c>
      <c r="M9" s="49"/>
    </row>
    <row r="10" spans="1:13" s="33" customFormat="1" ht="62.25" customHeight="1">
      <c r="A10" s="41" t="s">
        <v>8</v>
      </c>
      <c r="B10" s="42">
        <v>10</v>
      </c>
      <c r="C10" s="43">
        <v>1010</v>
      </c>
      <c r="D10" s="42">
        <v>6050</v>
      </c>
      <c r="E10" s="50" t="s">
        <v>66</v>
      </c>
      <c r="F10" s="45">
        <v>26100</v>
      </c>
      <c r="G10" s="45">
        <v>26100</v>
      </c>
      <c r="H10" s="45">
        <v>26100</v>
      </c>
      <c r="I10" s="46"/>
      <c r="J10" s="47" t="s">
        <v>67</v>
      </c>
      <c r="K10" s="46"/>
      <c r="L10" s="48" t="s">
        <v>65</v>
      </c>
      <c r="M10" s="49"/>
    </row>
    <row r="11" spans="1:13" s="33" customFormat="1" ht="48.75" customHeight="1">
      <c r="A11" s="41" t="s">
        <v>18</v>
      </c>
      <c r="B11" s="48">
        <v>600</v>
      </c>
      <c r="C11" s="48">
        <v>60016</v>
      </c>
      <c r="D11" s="48">
        <v>6050</v>
      </c>
      <c r="E11" s="51" t="s">
        <v>68</v>
      </c>
      <c r="F11" s="45">
        <v>107945.98</v>
      </c>
      <c r="G11" s="45">
        <v>105999</v>
      </c>
      <c r="H11" s="45">
        <v>56000</v>
      </c>
      <c r="I11" s="46"/>
      <c r="J11" s="52" t="s">
        <v>69</v>
      </c>
      <c r="K11" s="46"/>
      <c r="L11" s="48" t="s">
        <v>65</v>
      </c>
      <c r="M11" s="53" t="s">
        <v>70</v>
      </c>
    </row>
    <row r="12" spans="1:15" s="33" customFormat="1" ht="48.75" customHeight="1">
      <c r="A12" s="41" t="s">
        <v>21</v>
      </c>
      <c r="B12" s="48">
        <v>600</v>
      </c>
      <c r="C12" s="48">
        <v>60016</v>
      </c>
      <c r="D12" s="48">
        <v>6050</v>
      </c>
      <c r="E12" s="54" t="s">
        <v>71</v>
      </c>
      <c r="F12" s="45">
        <v>302905.4</v>
      </c>
      <c r="G12" s="45">
        <v>302906</v>
      </c>
      <c r="H12" s="45">
        <v>202906</v>
      </c>
      <c r="I12" s="46"/>
      <c r="J12" s="47" t="s">
        <v>72</v>
      </c>
      <c r="K12" s="46"/>
      <c r="L12" s="48" t="s">
        <v>65</v>
      </c>
      <c r="M12" s="53"/>
      <c r="O12" s="49"/>
    </row>
    <row r="13" spans="1:13" s="33" customFormat="1" ht="38.25" customHeight="1">
      <c r="A13" s="41" t="s">
        <v>24</v>
      </c>
      <c r="B13" s="48">
        <v>600</v>
      </c>
      <c r="C13" s="48">
        <v>60016</v>
      </c>
      <c r="D13" s="48">
        <v>6050</v>
      </c>
      <c r="E13" s="54" t="s">
        <v>73</v>
      </c>
      <c r="F13" s="45">
        <v>121902.99</v>
      </c>
      <c r="G13" s="45">
        <f>H13</f>
        <v>121000</v>
      </c>
      <c r="H13" s="45">
        <v>121000</v>
      </c>
      <c r="I13" s="46"/>
      <c r="J13" s="47" t="s">
        <v>67</v>
      </c>
      <c r="K13" s="46"/>
      <c r="L13" s="48" t="s">
        <v>65</v>
      </c>
      <c r="M13" s="53" t="s">
        <v>70</v>
      </c>
    </row>
    <row r="14" spans="1:13" s="33" customFormat="1" ht="72.75" customHeight="1">
      <c r="A14" s="41" t="s">
        <v>27</v>
      </c>
      <c r="B14" s="48">
        <v>600</v>
      </c>
      <c r="C14" s="48">
        <v>60016</v>
      </c>
      <c r="D14" s="48">
        <v>6050</v>
      </c>
      <c r="E14" s="54" t="s">
        <v>74</v>
      </c>
      <c r="F14" s="45"/>
      <c r="G14" s="45"/>
      <c r="H14" s="45"/>
      <c r="I14" s="46"/>
      <c r="J14" s="47" t="s">
        <v>67</v>
      </c>
      <c r="K14" s="46"/>
      <c r="L14" s="48" t="s">
        <v>65</v>
      </c>
      <c r="M14" s="53"/>
    </row>
    <row r="15" spans="1:15" s="33" customFormat="1" ht="75.75" customHeight="1">
      <c r="A15" s="41" t="s">
        <v>30</v>
      </c>
      <c r="B15" s="42">
        <v>600</v>
      </c>
      <c r="C15" s="43">
        <v>60016</v>
      </c>
      <c r="D15" s="42">
        <v>6050</v>
      </c>
      <c r="E15" s="54" t="s">
        <v>75</v>
      </c>
      <c r="F15" s="45">
        <f>G15</f>
        <v>1019152</v>
      </c>
      <c r="G15" s="45">
        <v>1019152</v>
      </c>
      <c r="H15" s="45">
        <v>269152</v>
      </c>
      <c r="I15" s="46"/>
      <c r="J15" s="47" t="s">
        <v>76</v>
      </c>
      <c r="K15" s="55"/>
      <c r="L15" s="48" t="s">
        <v>65</v>
      </c>
      <c r="M15" s="56"/>
      <c r="N15" s="49"/>
      <c r="O15" s="49"/>
    </row>
    <row r="16" spans="1:15" s="33" customFormat="1" ht="93" customHeight="1">
      <c r="A16" s="41" t="s">
        <v>77</v>
      </c>
      <c r="B16" s="42">
        <v>600</v>
      </c>
      <c r="C16" s="43">
        <v>60016</v>
      </c>
      <c r="D16" s="42">
        <v>6050</v>
      </c>
      <c r="E16" s="54" t="s">
        <v>78</v>
      </c>
      <c r="F16" s="45">
        <f>G16</f>
        <v>44492</v>
      </c>
      <c r="G16" s="45">
        <v>44492</v>
      </c>
      <c r="H16" s="45">
        <v>11136</v>
      </c>
      <c r="I16" s="46"/>
      <c r="J16" s="52" t="s">
        <v>79</v>
      </c>
      <c r="K16" s="55"/>
      <c r="L16" s="48" t="s">
        <v>65</v>
      </c>
      <c r="M16" s="57"/>
      <c r="N16" s="49"/>
      <c r="O16" s="49"/>
    </row>
    <row r="17" spans="1:15" s="33" customFormat="1" ht="42.75" customHeight="1">
      <c r="A17" s="41" t="s">
        <v>80</v>
      </c>
      <c r="B17" s="42">
        <v>600</v>
      </c>
      <c r="C17" s="43">
        <v>60016</v>
      </c>
      <c r="D17" s="42">
        <v>6050</v>
      </c>
      <c r="E17" s="54" t="s">
        <v>81</v>
      </c>
      <c r="F17" s="45">
        <v>142927</v>
      </c>
      <c r="G17" s="45">
        <v>136409</v>
      </c>
      <c r="H17" s="45">
        <v>1100</v>
      </c>
      <c r="I17" s="46"/>
      <c r="J17" s="58" t="s">
        <v>82</v>
      </c>
      <c r="K17" s="46"/>
      <c r="L17" s="48" t="s">
        <v>65</v>
      </c>
      <c r="M17" s="57"/>
      <c r="N17" s="49"/>
      <c r="O17" s="49"/>
    </row>
    <row r="18" spans="1:15" s="33" customFormat="1" ht="44.25" customHeight="1">
      <c r="A18" s="41" t="s">
        <v>83</v>
      </c>
      <c r="B18" s="42">
        <v>600</v>
      </c>
      <c r="C18" s="43">
        <v>60016</v>
      </c>
      <c r="D18" s="42">
        <v>6050</v>
      </c>
      <c r="E18" s="54" t="s">
        <v>84</v>
      </c>
      <c r="F18" s="45"/>
      <c r="G18" s="45"/>
      <c r="H18" s="45"/>
      <c r="I18" s="46"/>
      <c r="J18" s="47" t="s">
        <v>67</v>
      </c>
      <c r="K18" s="46"/>
      <c r="L18" s="48" t="s">
        <v>65</v>
      </c>
      <c r="M18" s="57"/>
      <c r="N18" s="49"/>
      <c r="O18" s="49"/>
    </row>
    <row r="19" spans="1:15" s="33" customFormat="1" ht="57.75" customHeight="1">
      <c r="A19" s="41" t="s">
        <v>85</v>
      </c>
      <c r="B19" s="42">
        <v>600</v>
      </c>
      <c r="C19" s="43">
        <v>60016</v>
      </c>
      <c r="D19" s="42">
        <v>6060</v>
      </c>
      <c r="E19" s="54" t="s">
        <v>86</v>
      </c>
      <c r="F19" s="45">
        <f>G19:G20</f>
        <v>25180.55</v>
      </c>
      <c r="G19" s="45">
        <v>25180.55</v>
      </c>
      <c r="H19" s="45">
        <v>25180.55</v>
      </c>
      <c r="I19" s="46"/>
      <c r="J19" s="47" t="s">
        <v>67</v>
      </c>
      <c r="K19" s="46"/>
      <c r="L19" s="48" t="s">
        <v>65</v>
      </c>
      <c r="M19" s="57"/>
      <c r="N19" s="49"/>
      <c r="O19" s="49"/>
    </row>
    <row r="20" spans="1:13" s="33" customFormat="1" ht="49.5" customHeight="1">
      <c r="A20" s="41" t="s">
        <v>87</v>
      </c>
      <c r="B20" s="42">
        <v>750</v>
      </c>
      <c r="C20" s="43">
        <v>75023</v>
      </c>
      <c r="D20" s="42">
        <v>6050</v>
      </c>
      <c r="E20" s="50" t="s">
        <v>88</v>
      </c>
      <c r="F20" s="45">
        <v>43000</v>
      </c>
      <c r="G20" s="45">
        <v>43000</v>
      </c>
      <c r="H20" s="45">
        <v>43000</v>
      </c>
      <c r="I20" s="46"/>
      <c r="J20" s="47" t="s">
        <v>67</v>
      </c>
      <c r="K20" s="46"/>
      <c r="L20" s="48" t="s">
        <v>65</v>
      </c>
      <c r="M20" s="57"/>
    </row>
    <row r="21" spans="1:13" s="33" customFormat="1" ht="45" customHeight="1">
      <c r="A21" s="41" t="s">
        <v>89</v>
      </c>
      <c r="B21" s="42">
        <v>750</v>
      </c>
      <c r="C21" s="43">
        <v>75023</v>
      </c>
      <c r="D21" s="42">
        <v>6060</v>
      </c>
      <c r="E21" s="50" t="s">
        <v>90</v>
      </c>
      <c r="F21" s="45">
        <v>5200</v>
      </c>
      <c r="G21" s="45">
        <v>5200</v>
      </c>
      <c r="H21" s="45">
        <v>5200</v>
      </c>
      <c r="I21" s="46"/>
      <c r="J21" s="47" t="s">
        <v>67</v>
      </c>
      <c r="K21" s="46"/>
      <c r="L21" s="48" t="s">
        <v>65</v>
      </c>
      <c r="M21" s="57"/>
    </row>
    <row r="22" spans="1:13" s="33" customFormat="1" ht="45" customHeight="1">
      <c r="A22" s="41"/>
      <c r="B22" s="42">
        <v>750</v>
      </c>
      <c r="C22" s="43">
        <v>75023</v>
      </c>
      <c r="D22" s="42">
        <v>6060</v>
      </c>
      <c r="E22" s="50" t="s">
        <v>91</v>
      </c>
      <c r="F22" s="45">
        <v>12000</v>
      </c>
      <c r="G22" s="45">
        <v>12000</v>
      </c>
      <c r="H22" s="45">
        <v>12000</v>
      </c>
      <c r="I22" s="46"/>
      <c r="J22" s="47" t="s">
        <v>67</v>
      </c>
      <c r="K22" s="46"/>
      <c r="L22" s="48" t="s">
        <v>65</v>
      </c>
      <c r="M22" s="57"/>
    </row>
    <row r="23" spans="1:13" s="33" customFormat="1" ht="141.75" customHeight="1">
      <c r="A23" s="41" t="s">
        <v>92</v>
      </c>
      <c r="B23" s="42">
        <v>754</v>
      </c>
      <c r="C23" s="43">
        <v>75412</v>
      </c>
      <c r="D23" s="42">
        <v>6060</v>
      </c>
      <c r="E23" s="50" t="s">
        <v>93</v>
      </c>
      <c r="F23" s="45">
        <v>12948.89</v>
      </c>
      <c r="G23" s="45">
        <v>12948.89</v>
      </c>
      <c r="H23" s="45"/>
      <c r="I23" s="46"/>
      <c r="J23" s="47" t="s">
        <v>94</v>
      </c>
      <c r="K23" s="46"/>
      <c r="L23" s="48" t="s">
        <v>65</v>
      </c>
      <c r="M23" s="57"/>
    </row>
    <row r="24" spans="1:13" s="33" customFormat="1" ht="81" customHeight="1">
      <c r="A24" s="41" t="s">
        <v>95</v>
      </c>
      <c r="B24" s="42">
        <v>801</v>
      </c>
      <c r="C24" s="43">
        <v>80101</v>
      </c>
      <c r="D24" s="42">
        <v>6050</v>
      </c>
      <c r="E24" s="54" t="s">
        <v>96</v>
      </c>
      <c r="F24" s="45">
        <v>16000</v>
      </c>
      <c r="G24" s="45">
        <f>H24</f>
        <v>16000</v>
      </c>
      <c r="H24" s="45">
        <v>16000</v>
      </c>
      <c r="I24" s="46"/>
      <c r="J24" s="47" t="s">
        <v>67</v>
      </c>
      <c r="K24" s="46"/>
      <c r="L24" s="48" t="s">
        <v>65</v>
      </c>
      <c r="M24" s="57"/>
    </row>
    <row r="25" spans="1:13" s="33" customFormat="1" ht="55.5" customHeight="1">
      <c r="A25" s="41" t="s">
        <v>97</v>
      </c>
      <c r="B25" s="42">
        <v>852</v>
      </c>
      <c r="C25" s="43">
        <v>85212</v>
      </c>
      <c r="D25" s="42">
        <v>6060</v>
      </c>
      <c r="E25" s="54" t="s">
        <v>98</v>
      </c>
      <c r="F25" s="45">
        <v>4500</v>
      </c>
      <c r="G25" s="45">
        <f>F25</f>
        <v>4500</v>
      </c>
      <c r="H25" s="45"/>
      <c r="I25" s="46"/>
      <c r="J25" s="47" t="s">
        <v>99</v>
      </c>
      <c r="K25" s="46"/>
      <c r="L25" s="48" t="s">
        <v>65</v>
      </c>
      <c r="M25" s="57"/>
    </row>
    <row r="26" spans="1:13" s="33" customFormat="1" ht="54" customHeight="1">
      <c r="A26" s="41" t="s">
        <v>100</v>
      </c>
      <c r="B26" s="42">
        <v>852</v>
      </c>
      <c r="C26" s="43">
        <v>85219</v>
      </c>
      <c r="D26" s="59" t="s">
        <v>101</v>
      </c>
      <c r="E26" s="54" t="s">
        <v>102</v>
      </c>
      <c r="F26" s="45">
        <v>7600</v>
      </c>
      <c r="G26" s="45">
        <v>7600</v>
      </c>
      <c r="H26" s="45"/>
      <c r="I26" s="46"/>
      <c r="J26" s="47" t="s">
        <v>67</v>
      </c>
      <c r="K26" s="46">
        <v>7600</v>
      </c>
      <c r="L26" s="48" t="s">
        <v>65</v>
      </c>
      <c r="M26" s="57"/>
    </row>
    <row r="27" spans="1:13" s="33" customFormat="1" ht="52.5" customHeight="1">
      <c r="A27" s="41" t="s">
        <v>103</v>
      </c>
      <c r="B27" s="42">
        <v>900</v>
      </c>
      <c r="C27" s="43">
        <v>90015</v>
      </c>
      <c r="D27" s="42">
        <v>6050</v>
      </c>
      <c r="E27" s="54" t="s">
        <v>104</v>
      </c>
      <c r="F27" s="45">
        <f>G27</f>
        <v>80000</v>
      </c>
      <c r="G27" s="45">
        <f>H27</f>
        <v>80000</v>
      </c>
      <c r="H27" s="45">
        <v>80000</v>
      </c>
      <c r="I27" s="46"/>
      <c r="J27" s="47" t="s">
        <v>67</v>
      </c>
      <c r="K27" s="46"/>
      <c r="L27" s="48" t="s">
        <v>65</v>
      </c>
      <c r="M27" s="57" t="s">
        <v>105</v>
      </c>
    </row>
    <row r="28" spans="1:12" ht="12.75">
      <c r="A28" s="60" t="s">
        <v>106</v>
      </c>
      <c r="B28" s="60"/>
      <c r="C28" s="60"/>
      <c r="D28" s="60"/>
      <c r="E28" s="60"/>
      <c r="F28" s="61">
        <f>SUM(F9:F27)</f>
        <v>2148109.31</v>
      </c>
      <c r="G28" s="61">
        <f>SUM(G9:G27)</f>
        <v>2139487.44</v>
      </c>
      <c r="H28" s="61">
        <f>SUM(H9:H27)</f>
        <v>945774.55</v>
      </c>
      <c r="I28" s="61">
        <f>SUM(I9:I27)</f>
        <v>0</v>
      </c>
      <c r="J28" s="62">
        <v>1186112.89</v>
      </c>
      <c r="K28" s="62">
        <v>7600</v>
      </c>
      <c r="L28" s="63" t="s">
        <v>107</v>
      </c>
    </row>
    <row r="29" ht="12.75">
      <c r="A29" s="3" t="s">
        <v>108</v>
      </c>
    </row>
    <row r="30" spans="1:12" ht="12.75">
      <c r="A30" s="3" t="s">
        <v>109</v>
      </c>
      <c r="K30" s="64"/>
      <c r="L30" s="65"/>
    </row>
    <row r="31" spans="1:11" ht="12.75">
      <c r="A31" s="3" t="s">
        <v>110</v>
      </c>
      <c r="K31" s="66"/>
    </row>
    <row r="32" spans="1:11" ht="12.75">
      <c r="A32" s="3" t="s">
        <v>111</v>
      </c>
      <c r="K32" s="67"/>
    </row>
    <row r="34" spans="1:12" ht="15">
      <c r="A34" s="68" t="s">
        <v>112</v>
      </c>
      <c r="J34"/>
      <c r="K34" s="32" t="s">
        <v>47</v>
      </c>
      <c r="L34" s="32"/>
    </row>
    <row r="35" spans="10:12" ht="15">
      <c r="J35"/>
      <c r="K35" s="32" t="s">
        <v>48</v>
      </c>
      <c r="L35" s="32"/>
    </row>
    <row r="38" ht="12.75">
      <c r="G38" s="65"/>
    </row>
    <row r="40" ht="12.75">
      <c r="G40" s="65"/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28:E28"/>
  </mergeCells>
  <printOptions horizontalCentered="1"/>
  <pageMargins left="0.5118055555555556" right="0.39375" top="0.7875000000000001" bottom="0.7875" header="0.5118055555555556" footer="0.5118055555555556"/>
  <pageSetup horizontalDpi="300" verticalDpi="300" orientation="landscape" paperSize="9" scale="90"/>
  <headerFooter alignWithMargins="0">
    <oddHeader>&amp;R&amp;9Zał. nr  4a
do uchwały Rady Gminy Załuski nr  148/XIX/2008 z dnia 29.12.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1.875" style="0" customWidth="1"/>
    <col min="2" max="2" width="7.00390625" style="0" customWidth="1"/>
    <col min="5" max="5" width="31.875" style="0" customWidth="1"/>
    <col min="6" max="6" width="17.125" style="0" customWidth="1"/>
  </cols>
  <sheetData>
    <row r="2" spans="1:8" ht="58.5" customHeight="1">
      <c r="A2" s="69" t="s">
        <v>113</v>
      </c>
      <c r="B2" s="69"/>
      <c r="C2" s="69"/>
      <c r="D2" s="69"/>
      <c r="E2" s="69"/>
      <c r="F2" s="69"/>
      <c r="G2" s="70"/>
      <c r="H2" s="70"/>
    </row>
    <row r="3" spans="1:8" ht="58.5" customHeight="1">
      <c r="A3" s="69" t="s">
        <v>114</v>
      </c>
      <c r="B3" s="69"/>
      <c r="C3" s="69"/>
      <c r="D3" s="69"/>
      <c r="E3" s="69"/>
      <c r="F3" s="69"/>
      <c r="G3" s="70"/>
      <c r="H3" s="70"/>
    </row>
    <row r="5" spans="2:6" ht="22.5" customHeight="1">
      <c r="B5" s="71" t="s">
        <v>50</v>
      </c>
      <c r="C5" s="72" t="s">
        <v>115</v>
      </c>
      <c r="D5" s="72" t="s">
        <v>52</v>
      </c>
      <c r="E5" s="72" t="s">
        <v>116</v>
      </c>
      <c r="F5" s="73" t="s">
        <v>117</v>
      </c>
    </row>
    <row r="6" spans="2:6" ht="12.75">
      <c r="B6" s="74">
        <v>2</v>
      </c>
      <c r="C6" s="75">
        <v>3</v>
      </c>
      <c r="D6" s="75">
        <v>4</v>
      </c>
      <c r="E6" s="75">
        <v>5</v>
      </c>
      <c r="F6" s="76">
        <v>6</v>
      </c>
    </row>
    <row r="7" spans="2:8" ht="12.75">
      <c r="B7" s="77">
        <v>851</v>
      </c>
      <c r="C7" s="78"/>
      <c r="D7" s="79"/>
      <c r="E7" s="80" t="s">
        <v>118</v>
      </c>
      <c r="F7" s="81">
        <f>F8+F11</f>
        <v>97009</v>
      </c>
      <c r="G7" s="82"/>
      <c r="H7" s="82"/>
    </row>
    <row r="8" spans="2:6" ht="12.75">
      <c r="B8" s="77"/>
      <c r="C8" s="78">
        <v>85153</v>
      </c>
      <c r="D8" s="79"/>
      <c r="E8" s="80" t="s">
        <v>119</v>
      </c>
      <c r="F8" s="81">
        <f>SUM(F9:F10)</f>
        <v>1000</v>
      </c>
    </row>
    <row r="9" spans="2:6" ht="12.75">
      <c r="B9" s="77"/>
      <c r="C9" s="78"/>
      <c r="D9" s="48">
        <v>4210</v>
      </c>
      <c r="E9" s="83" t="s">
        <v>120</v>
      </c>
      <c r="F9" s="84">
        <v>0</v>
      </c>
    </row>
    <row r="10" spans="2:6" ht="12.75">
      <c r="B10" s="77"/>
      <c r="C10" s="78"/>
      <c r="D10" s="48">
        <v>4300</v>
      </c>
      <c r="E10" s="83" t="s">
        <v>121</v>
      </c>
      <c r="F10" s="84">
        <v>1000</v>
      </c>
    </row>
    <row r="11" spans="2:6" ht="24.75">
      <c r="B11" s="77"/>
      <c r="C11" s="78">
        <v>85154</v>
      </c>
      <c r="D11" s="79"/>
      <c r="E11" s="80" t="s">
        <v>122</v>
      </c>
      <c r="F11" s="81">
        <f>SUM(F12:F21)</f>
        <v>96009</v>
      </c>
    </row>
    <row r="12" spans="2:6" ht="24.75">
      <c r="B12" s="77"/>
      <c r="C12" s="78"/>
      <c r="D12" s="79">
        <v>4010</v>
      </c>
      <c r="E12" s="83" t="s">
        <v>123</v>
      </c>
      <c r="F12" s="85">
        <v>20267.8</v>
      </c>
    </row>
    <row r="13" spans="2:6" ht="12.75">
      <c r="B13" s="86"/>
      <c r="C13" s="79"/>
      <c r="D13" s="79">
        <v>4110</v>
      </c>
      <c r="E13" s="83" t="s">
        <v>124</v>
      </c>
      <c r="F13" s="87">
        <v>3490.85</v>
      </c>
    </row>
    <row r="14" spans="2:6" ht="12.75">
      <c r="B14" s="86"/>
      <c r="C14" s="79"/>
      <c r="D14" s="79">
        <v>4120</v>
      </c>
      <c r="E14" s="83" t="s">
        <v>125</v>
      </c>
      <c r="F14" s="87">
        <v>570.09</v>
      </c>
    </row>
    <row r="15" spans="2:6" ht="12.75">
      <c r="B15" s="86"/>
      <c r="C15" s="79"/>
      <c r="D15" s="79">
        <v>4170</v>
      </c>
      <c r="E15" s="83" t="s">
        <v>126</v>
      </c>
      <c r="F15" s="87">
        <v>13770</v>
      </c>
    </row>
    <row r="16" spans="2:8" ht="12.75">
      <c r="B16" s="86"/>
      <c r="C16" s="79"/>
      <c r="D16" s="79">
        <v>4210</v>
      </c>
      <c r="E16" s="83" t="s">
        <v>120</v>
      </c>
      <c r="F16" s="87">
        <v>6435.49</v>
      </c>
      <c r="G16" s="82"/>
      <c r="H16" s="82"/>
    </row>
    <row r="17" spans="2:8" ht="12.75">
      <c r="B17" s="86"/>
      <c r="C17" s="79"/>
      <c r="D17" s="79">
        <v>4300</v>
      </c>
      <c r="E17" s="83" t="s">
        <v>121</v>
      </c>
      <c r="F17" s="87">
        <v>49300.56</v>
      </c>
      <c r="G17" s="82"/>
      <c r="H17" s="82"/>
    </row>
    <row r="18" spans="2:8" ht="12.75">
      <c r="B18" s="86"/>
      <c r="C18" s="79"/>
      <c r="D18" s="79">
        <v>4410</v>
      </c>
      <c r="E18" s="83" t="s">
        <v>127</v>
      </c>
      <c r="F18" s="87">
        <v>571.61</v>
      </c>
      <c r="G18" s="82"/>
      <c r="H18" s="82"/>
    </row>
    <row r="19" spans="2:8" ht="24.75">
      <c r="B19" s="86"/>
      <c r="C19" s="79"/>
      <c r="D19" s="79">
        <v>4440</v>
      </c>
      <c r="E19" s="83" t="s">
        <v>128</v>
      </c>
      <c r="F19" s="87">
        <v>1361</v>
      </c>
      <c r="G19" s="82"/>
      <c r="H19" s="82"/>
    </row>
    <row r="20" spans="2:6" ht="36.75">
      <c r="B20" s="86"/>
      <c r="C20" s="79"/>
      <c r="D20" s="79">
        <v>4740</v>
      </c>
      <c r="E20" s="83" t="s">
        <v>129</v>
      </c>
      <c r="F20" s="87">
        <v>100</v>
      </c>
    </row>
    <row r="21" spans="2:6" ht="24.75">
      <c r="B21" s="86"/>
      <c r="C21" s="79"/>
      <c r="D21" s="79">
        <v>4750</v>
      </c>
      <c r="E21" s="83" t="s">
        <v>130</v>
      </c>
      <c r="F21" s="87">
        <v>141.6</v>
      </c>
    </row>
    <row r="22" spans="2:6" ht="12.75">
      <c r="B22" s="88" t="s">
        <v>131</v>
      </c>
      <c r="C22" s="88"/>
      <c r="D22" s="88"/>
      <c r="E22" s="88"/>
      <c r="F22" s="89">
        <f>F7</f>
        <v>97009</v>
      </c>
    </row>
    <row r="25" spans="6:7" ht="15">
      <c r="F25" s="90" t="s">
        <v>47</v>
      </c>
      <c r="G25" s="32"/>
    </row>
    <row r="26" spans="6:7" ht="15">
      <c r="F26" s="90" t="s">
        <v>48</v>
      </c>
      <c r="G26" s="32"/>
    </row>
  </sheetData>
  <mergeCells count="3">
    <mergeCell ref="A2:F2"/>
    <mergeCell ref="A3:F3"/>
    <mergeCell ref="B22:E2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/>
  <headerFooter alignWithMargins="0">
    <oddHeader xml:space="preserve">&amp;RZałącznik nr 8 
do Uchwały Nr 148/XIX/2008 z dnia 29.12.2008r.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8">
      <selection activeCell="E28" sqref="E28"/>
    </sheetView>
  </sheetViews>
  <sheetFormatPr defaultColWidth="9.00390625" defaultRowHeight="12.75"/>
  <cols>
    <col min="1" max="1" width="7.00390625" style="0" customWidth="1"/>
    <col min="2" max="2" width="25.625" style="0" customWidth="1"/>
    <col min="3" max="3" width="16.625" style="0" customWidth="1"/>
    <col min="4" max="4" width="14.75390625" style="0" customWidth="1"/>
    <col min="5" max="5" width="16.25390625" style="0" customWidth="1"/>
    <col min="6" max="6" width="15.75390625" style="0" customWidth="1"/>
    <col min="7" max="7" width="14.875" style="0" customWidth="1"/>
    <col min="8" max="8" width="16.375" style="0" customWidth="1"/>
    <col min="9" max="9" width="15.25390625" style="0" customWidth="1"/>
    <col min="10" max="10" width="13.75390625" style="0" customWidth="1"/>
    <col min="11" max="11" width="15.00390625" style="0" customWidth="1"/>
    <col min="12" max="12" width="14.875" style="0" customWidth="1"/>
    <col min="13" max="13" width="13.75390625" style="0" customWidth="1"/>
    <col min="14" max="14" width="14.25390625" style="0" customWidth="1"/>
  </cols>
  <sheetData>
    <row r="1" spans="1:9" ht="17.25">
      <c r="A1" s="91" t="s">
        <v>132</v>
      </c>
      <c r="B1" s="91"/>
      <c r="C1" s="91"/>
      <c r="D1" s="91"/>
      <c r="E1" s="91"/>
      <c r="F1" s="91"/>
      <c r="G1" s="91"/>
      <c r="H1" s="91"/>
      <c r="I1" s="91"/>
    </row>
    <row r="2" spans="1:9" ht="17.25">
      <c r="A2" s="92"/>
      <c r="B2" s="92"/>
      <c r="C2" s="92"/>
      <c r="D2" s="92"/>
      <c r="E2" s="92"/>
      <c r="F2" s="92"/>
      <c r="G2" s="92"/>
      <c r="H2" s="92"/>
      <c r="I2" s="92"/>
    </row>
    <row r="3" ht="12.75">
      <c r="I3" s="93" t="s">
        <v>1</v>
      </c>
    </row>
    <row r="4" spans="1:14" ht="12.75">
      <c r="A4" s="94" t="s">
        <v>2</v>
      </c>
      <c r="B4" s="94" t="s">
        <v>133</v>
      </c>
      <c r="C4" s="94" t="s">
        <v>134</v>
      </c>
      <c r="D4" s="95" t="s">
        <v>135</v>
      </c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8.25" customHeight="1">
      <c r="A5" s="94"/>
      <c r="B5" s="94"/>
      <c r="C5" s="94"/>
      <c r="D5" s="96" t="s">
        <v>136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  <c r="J5" s="94">
        <v>2013</v>
      </c>
      <c r="K5" s="94">
        <v>2014</v>
      </c>
      <c r="L5" s="94">
        <v>2015</v>
      </c>
      <c r="M5" s="94">
        <v>2016</v>
      </c>
      <c r="N5" s="94">
        <v>2017</v>
      </c>
    </row>
    <row r="6" spans="1:14" ht="12.7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5</v>
      </c>
      <c r="K6" s="97">
        <v>6</v>
      </c>
      <c r="L6" s="97">
        <v>7</v>
      </c>
      <c r="M6" s="97">
        <v>8</v>
      </c>
      <c r="N6" s="97">
        <v>9</v>
      </c>
    </row>
    <row r="7" spans="1:14" ht="24.75">
      <c r="A7" s="98" t="s">
        <v>6</v>
      </c>
      <c r="B7" s="99" t="s">
        <v>137</v>
      </c>
      <c r="C7" s="100">
        <f>C8+C12+C17</f>
        <v>1524800</v>
      </c>
      <c r="D7" s="100"/>
      <c r="E7" s="100">
        <f aca="true" t="shared" si="0" ref="E7:N7">E8+E12+E17</f>
        <v>1524800</v>
      </c>
      <c r="F7" s="101">
        <f t="shared" si="0"/>
        <v>1293200</v>
      </c>
      <c r="G7" s="101">
        <f t="shared" si="0"/>
        <v>994600</v>
      </c>
      <c r="H7" s="101">
        <f t="shared" si="0"/>
        <v>796000</v>
      </c>
      <c r="I7" s="101">
        <f t="shared" si="0"/>
        <v>662000</v>
      </c>
      <c r="J7" s="101">
        <f t="shared" si="0"/>
        <v>528000</v>
      </c>
      <c r="K7" s="101">
        <f t="shared" si="0"/>
        <v>396000</v>
      </c>
      <c r="L7" s="101">
        <f t="shared" si="0"/>
        <v>264000</v>
      </c>
      <c r="M7" s="101">
        <f t="shared" si="0"/>
        <v>132000</v>
      </c>
      <c r="N7" s="101">
        <f t="shared" si="0"/>
        <v>66000</v>
      </c>
    </row>
    <row r="8" spans="1:14" ht="36.75">
      <c r="A8" s="102" t="s">
        <v>138</v>
      </c>
      <c r="B8" s="103" t="s">
        <v>139</v>
      </c>
      <c r="C8" s="104">
        <f>SUM(C9:C10)</f>
        <v>1524800</v>
      </c>
      <c r="D8" s="104"/>
      <c r="E8" s="104">
        <f aca="true" t="shared" si="1" ref="E8:N8">SUM(E9:E10)</f>
        <v>1524800</v>
      </c>
      <c r="F8" s="105">
        <f t="shared" si="1"/>
        <v>1293200</v>
      </c>
      <c r="G8" s="105">
        <f t="shared" si="1"/>
        <v>994600</v>
      </c>
      <c r="H8" s="105">
        <f t="shared" si="1"/>
        <v>796000</v>
      </c>
      <c r="I8" s="105">
        <f t="shared" si="1"/>
        <v>662000</v>
      </c>
      <c r="J8" s="105">
        <f t="shared" si="1"/>
        <v>528000</v>
      </c>
      <c r="K8" s="105">
        <f t="shared" si="1"/>
        <v>396000</v>
      </c>
      <c r="L8" s="105">
        <f t="shared" si="1"/>
        <v>264000</v>
      </c>
      <c r="M8" s="105">
        <f t="shared" si="1"/>
        <v>132000</v>
      </c>
      <c r="N8" s="105">
        <f t="shared" si="1"/>
        <v>66000</v>
      </c>
    </row>
    <row r="9" spans="1:14" ht="12.75">
      <c r="A9" s="106" t="s">
        <v>140</v>
      </c>
      <c r="B9" s="107" t="s">
        <v>141</v>
      </c>
      <c r="C9" s="104">
        <v>1324800</v>
      </c>
      <c r="D9" s="104"/>
      <c r="E9" s="104">
        <v>1324800</v>
      </c>
      <c r="F9" s="105">
        <v>1193200</v>
      </c>
      <c r="G9" s="105">
        <v>994600</v>
      </c>
      <c r="H9" s="105">
        <v>796000</v>
      </c>
      <c r="I9" s="105">
        <v>662000</v>
      </c>
      <c r="J9" s="105">
        <v>528000</v>
      </c>
      <c r="K9" s="105">
        <v>396000</v>
      </c>
      <c r="L9" s="105">
        <v>264000</v>
      </c>
      <c r="M9" s="105">
        <v>132000</v>
      </c>
      <c r="N9" s="105">
        <v>66000</v>
      </c>
    </row>
    <row r="10" spans="1:14" ht="12.75">
      <c r="A10" s="106" t="s">
        <v>142</v>
      </c>
      <c r="B10" s="107" t="s">
        <v>143</v>
      </c>
      <c r="C10" s="105">
        <v>200000</v>
      </c>
      <c r="D10" s="105"/>
      <c r="E10" s="105">
        <v>200000</v>
      </c>
      <c r="F10" s="105">
        <v>100000</v>
      </c>
      <c r="G10" s="105"/>
      <c r="H10" s="105"/>
      <c r="I10" s="105"/>
      <c r="J10" s="105"/>
      <c r="K10" s="105"/>
      <c r="L10" s="105"/>
      <c r="M10" s="105"/>
      <c r="N10" s="105"/>
    </row>
    <row r="11" spans="1:14" ht="12.75">
      <c r="A11" s="106" t="s">
        <v>144</v>
      </c>
      <c r="B11" s="107" t="s">
        <v>145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48.75">
      <c r="A12" s="102" t="s">
        <v>146</v>
      </c>
      <c r="B12" s="103" t="s">
        <v>147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2.75">
      <c r="A13" s="106" t="s">
        <v>140</v>
      </c>
      <c r="B13" s="107" t="s">
        <v>148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2.75">
      <c r="A14" s="106" t="s">
        <v>142</v>
      </c>
      <c r="B14" s="107" t="s">
        <v>149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2.75">
      <c r="A15" s="106"/>
      <c r="B15" s="108" t="s">
        <v>150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2.75">
      <c r="A16" s="106" t="s">
        <v>144</v>
      </c>
      <c r="B16" s="107" t="s">
        <v>151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24.75">
      <c r="A17" s="102" t="s">
        <v>152</v>
      </c>
      <c r="B17" s="103" t="s">
        <v>153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2.75">
      <c r="A18" s="106" t="s">
        <v>140</v>
      </c>
      <c r="B18" s="108" t="s">
        <v>154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>
      <c r="A19" s="106" t="s">
        <v>142</v>
      </c>
      <c r="B19" s="108" t="s">
        <v>155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2.75">
      <c r="A20" s="98">
        <v>2</v>
      </c>
      <c r="B20" s="99" t="s">
        <v>156</v>
      </c>
      <c r="C20" s="101"/>
      <c r="D20" s="101"/>
      <c r="E20" s="101">
        <f>E21+E24+E25</f>
        <v>286600</v>
      </c>
      <c r="F20" s="101">
        <f aca="true" t="shared" si="2" ref="F20:N20">F21+F24+F25</f>
        <v>341600</v>
      </c>
      <c r="G20" s="101">
        <f t="shared" si="2"/>
        <v>231600</v>
      </c>
      <c r="H20" s="101">
        <f t="shared" si="2"/>
        <v>161000</v>
      </c>
      <c r="I20" s="101">
        <f t="shared" si="2"/>
        <v>156000</v>
      </c>
      <c r="J20" s="101">
        <f t="shared" si="2"/>
        <v>150000</v>
      </c>
      <c r="K20" s="101">
        <f t="shared" si="2"/>
        <v>145000</v>
      </c>
      <c r="L20" s="101">
        <f t="shared" si="2"/>
        <v>140000</v>
      </c>
      <c r="M20" s="101">
        <f t="shared" si="2"/>
        <v>70000</v>
      </c>
      <c r="N20" s="101">
        <f t="shared" si="2"/>
        <v>67200</v>
      </c>
    </row>
    <row r="21" spans="1:14" ht="48.75">
      <c r="A21" s="98" t="s">
        <v>157</v>
      </c>
      <c r="B21" s="99" t="s">
        <v>158</v>
      </c>
      <c r="C21" s="101"/>
      <c r="D21" s="101"/>
      <c r="E21" s="101">
        <v>231600</v>
      </c>
      <c r="F21" s="101">
        <f>F22</f>
        <v>298600</v>
      </c>
      <c r="G21" s="101">
        <f aca="true" t="shared" si="3" ref="G21:N21">G22</f>
        <v>198600</v>
      </c>
      <c r="H21" s="101">
        <f t="shared" si="3"/>
        <v>134000</v>
      </c>
      <c r="I21" s="101">
        <f t="shared" si="3"/>
        <v>134000</v>
      </c>
      <c r="J21" s="101">
        <f t="shared" si="3"/>
        <v>132000</v>
      </c>
      <c r="K21" s="101">
        <f t="shared" si="3"/>
        <v>132000</v>
      </c>
      <c r="L21" s="101">
        <f t="shared" si="3"/>
        <v>132000</v>
      </c>
      <c r="M21" s="101">
        <f t="shared" si="3"/>
        <v>66000</v>
      </c>
      <c r="N21" s="101">
        <f t="shared" si="3"/>
        <v>66000</v>
      </c>
    </row>
    <row r="22" spans="1:14" ht="12.75">
      <c r="A22" s="106" t="s">
        <v>140</v>
      </c>
      <c r="B22" s="107" t="s">
        <v>159</v>
      </c>
      <c r="C22" s="105"/>
      <c r="D22" s="105"/>
      <c r="E22" s="105">
        <v>231600</v>
      </c>
      <c r="F22" s="105">
        <v>298600</v>
      </c>
      <c r="G22" s="105">
        <v>198600</v>
      </c>
      <c r="H22" s="105">
        <v>134000</v>
      </c>
      <c r="I22" s="105">
        <v>134000</v>
      </c>
      <c r="J22" s="105">
        <v>132000</v>
      </c>
      <c r="K22" s="105">
        <v>132000</v>
      </c>
      <c r="L22" s="105">
        <v>132000</v>
      </c>
      <c r="M22" s="105">
        <v>66000</v>
      </c>
      <c r="N22" s="105">
        <v>66000</v>
      </c>
    </row>
    <row r="23" spans="1:14" ht="24.75">
      <c r="A23" s="106" t="s">
        <v>142</v>
      </c>
      <c r="B23" s="107" t="s">
        <v>160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48.75">
      <c r="A24" s="102" t="s">
        <v>161</v>
      </c>
      <c r="B24" s="103" t="s">
        <v>162</v>
      </c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2.75">
      <c r="A25" s="102" t="s">
        <v>163</v>
      </c>
      <c r="B25" s="103" t="s">
        <v>164</v>
      </c>
      <c r="C25" s="113"/>
      <c r="D25" s="113"/>
      <c r="E25" s="114">
        <v>55000</v>
      </c>
      <c r="F25" s="114">
        <v>43000</v>
      </c>
      <c r="G25" s="114">
        <v>33000</v>
      </c>
      <c r="H25" s="114">
        <v>27000</v>
      </c>
      <c r="I25" s="114">
        <v>22000</v>
      </c>
      <c r="J25" s="114">
        <v>18000</v>
      </c>
      <c r="K25" s="114">
        <v>13000</v>
      </c>
      <c r="L25" s="114">
        <v>8000</v>
      </c>
      <c r="M25" s="114">
        <v>4000</v>
      </c>
      <c r="N25" s="114">
        <v>1200</v>
      </c>
    </row>
    <row r="26" spans="1:14" ht="24.75">
      <c r="A26" s="98" t="s">
        <v>10</v>
      </c>
      <c r="B26" s="99" t="s">
        <v>165</v>
      </c>
      <c r="C26" s="101"/>
      <c r="D26" s="101"/>
      <c r="E26" s="100">
        <v>14252793.01</v>
      </c>
      <c r="F26" s="101">
        <v>10150300</v>
      </c>
      <c r="G26" s="101">
        <v>10100200</v>
      </c>
      <c r="H26" s="101">
        <v>10090200</v>
      </c>
      <c r="I26" s="101">
        <v>10010228</v>
      </c>
      <c r="J26" s="101">
        <v>9800000</v>
      </c>
      <c r="K26" s="101">
        <v>9820000</v>
      </c>
      <c r="L26" s="101">
        <v>9300200</v>
      </c>
      <c r="M26" s="101">
        <v>9300224</v>
      </c>
      <c r="N26" s="101">
        <v>9200000</v>
      </c>
    </row>
    <row r="27" spans="1:14" ht="24.75">
      <c r="A27" s="98" t="s">
        <v>18</v>
      </c>
      <c r="B27" s="99" t="s">
        <v>166</v>
      </c>
      <c r="C27" s="115"/>
      <c r="D27" s="115"/>
      <c r="E27" s="100">
        <v>15128371.54</v>
      </c>
      <c r="F27" s="101">
        <f aca="true" t="shared" si="4" ref="F27:N27">F26</f>
        <v>10150300</v>
      </c>
      <c r="G27" s="101">
        <f t="shared" si="4"/>
        <v>10100200</v>
      </c>
      <c r="H27" s="101">
        <f t="shared" si="4"/>
        <v>10090200</v>
      </c>
      <c r="I27" s="101">
        <f t="shared" si="4"/>
        <v>10010228</v>
      </c>
      <c r="J27" s="101">
        <f t="shared" si="4"/>
        <v>9800000</v>
      </c>
      <c r="K27" s="101">
        <f t="shared" si="4"/>
        <v>9820000</v>
      </c>
      <c r="L27" s="101">
        <f t="shared" si="4"/>
        <v>9300200</v>
      </c>
      <c r="M27" s="101">
        <f t="shared" si="4"/>
        <v>9300224</v>
      </c>
      <c r="N27" s="101">
        <f t="shared" si="4"/>
        <v>9200000</v>
      </c>
    </row>
    <row r="28" spans="1:14" ht="24.75">
      <c r="A28" s="98" t="s">
        <v>21</v>
      </c>
      <c r="B28" s="99" t="s">
        <v>167</v>
      </c>
      <c r="C28" s="116"/>
      <c r="D28" s="116"/>
      <c r="E28" s="101">
        <f>E26-E27</f>
        <v>-875578.5299999993</v>
      </c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ht="24.75">
      <c r="A29" s="98" t="s">
        <v>24</v>
      </c>
      <c r="B29" s="99" t="s">
        <v>168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24.75">
      <c r="A30" s="102" t="s">
        <v>169</v>
      </c>
      <c r="B30" s="118" t="s">
        <v>170</v>
      </c>
      <c r="C30" s="111"/>
      <c r="D30" s="111"/>
      <c r="E30" s="119">
        <f>(E7-E22-E23-E24)/E26</f>
        <v>0.09073309344299528</v>
      </c>
      <c r="F30" s="119">
        <f aca="true" t="shared" si="5" ref="F30:N30">(F7-F22-F23-F24)/F26</f>
        <v>0.09798725160832684</v>
      </c>
      <c r="G30" s="119">
        <f t="shared" si="5"/>
        <v>0.07881032058771113</v>
      </c>
      <c r="H30" s="119">
        <f t="shared" si="5"/>
        <v>0.06560821391052704</v>
      </c>
      <c r="I30" s="119">
        <f t="shared" si="5"/>
        <v>0.052746051338690786</v>
      </c>
      <c r="J30" s="119">
        <f t="shared" si="5"/>
        <v>0.04040816326530612</v>
      </c>
      <c r="K30" s="119">
        <f t="shared" si="5"/>
        <v>0.026883910386965377</v>
      </c>
      <c r="L30" s="119">
        <f t="shared" si="5"/>
        <v>0.01419324315606116</v>
      </c>
      <c r="M30" s="119">
        <f t="shared" si="5"/>
        <v>0.007096603264609541</v>
      </c>
      <c r="N30" s="119">
        <f t="shared" si="5"/>
        <v>0</v>
      </c>
    </row>
    <row r="31" spans="1:14" ht="36.75" customHeight="1">
      <c r="A31" s="102" t="s">
        <v>171</v>
      </c>
      <c r="B31" s="118" t="s">
        <v>172</v>
      </c>
      <c r="C31" s="111"/>
      <c r="D31" s="111"/>
      <c r="E31" s="119">
        <f>(E8+E12-E22-E23)/E26</f>
        <v>0.09073309344299528</v>
      </c>
      <c r="F31" s="119">
        <f aca="true" t="shared" si="6" ref="F31:N31">(F8+F12-F22-F23)/F26</f>
        <v>0.09798725160832684</v>
      </c>
      <c r="G31" s="119">
        <f t="shared" si="6"/>
        <v>0.07881032058771113</v>
      </c>
      <c r="H31" s="119">
        <f t="shared" si="6"/>
        <v>0.06560821391052704</v>
      </c>
      <c r="I31" s="119">
        <f t="shared" si="6"/>
        <v>0.052746051338690786</v>
      </c>
      <c r="J31" s="119">
        <f t="shared" si="6"/>
        <v>0.04040816326530612</v>
      </c>
      <c r="K31" s="119">
        <f t="shared" si="6"/>
        <v>0.026883910386965377</v>
      </c>
      <c r="L31" s="119">
        <f t="shared" si="6"/>
        <v>0.01419324315606116</v>
      </c>
      <c r="M31" s="119">
        <f t="shared" si="6"/>
        <v>0.007096603264609541</v>
      </c>
      <c r="N31" s="119">
        <f t="shared" si="6"/>
        <v>0</v>
      </c>
    </row>
    <row r="32" spans="1:14" ht="24.75">
      <c r="A32" s="102" t="s">
        <v>173</v>
      </c>
      <c r="B32" s="118" t="s">
        <v>174</v>
      </c>
      <c r="C32" s="111"/>
      <c r="D32" s="111"/>
      <c r="E32" s="119">
        <f>E20/E26</f>
        <v>0.02010833945311046</v>
      </c>
      <c r="F32" s="119">
        <f aca="true" t="shared" si="7" ref="F32:N32">F20/F26</f>
        <v>0.03365417770903323</v>
      </c>
      <c r="G32" s="119">
        <f t="shared" si="7"/>
        <v>0.022930239005168215</v>
      </c>
      <c r="H32" s="119">
        <f t="shared" si="7"/>
        <v>0.01595607619274147</v>
      </c>
      <c r="I32" s="119">
        <f t="shared" si="7"/>
        <v>0.015584060622795005</v>
      </c>
      <c r="J32" s="119">
        <f t="shared" si="7"/>
        <v>0.015306122448979591</v>
      </c>
      <c r="K32" s="119">
        <f t="shared" si="7"/>
        <v>0.014765784114052953</v>
      </c>
      <c r="L32" s="119">
        <f t="shared" si="7"/>
        <v>0.015053439710973957</v>
      </c>
      <c r="M32" s="119">
        <f t="shared" si="7"/>
        <v>0.007526700432161634</v>
      </c>
      <c r="N32" s="119">
        <f t="shared" si="7"/>
        <v>0.007304347826086957</v>
      </c>
    </row>
    <row r="33" spans="1:14" ht="48.75">
      <c r="A33" s="102" t="s">
        <v>175</v>
      </c>
      <c r="B33" s="118" t="s">
        <v>176</v>
      </c>
      <c r="C33" s="111"/>
      <c r="D33" s="111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6" spans="11:12" ht="12.75">
      <c r="K36" s="120" t="s">
        <v>177</v>
      </c>
      <c r="L36" s="120"/>
    </row>
    <row r="37" spans="2:12" ht="12.75">
      <c r="B37" s="121"/>
      <c r="K37" s="120" t="s">
        <v>178</v>
      </c>
      <c r="L37" s="120"/>
    </row>
  </sheetData>
  <mergeCells count="5">
    <mergeCell ref="A1:I1"/>
    <mergeCell ref="A4:A5"/>
    <mergeCell ref="B4:B5"/>
    <mergeCell ref="C4:C5"/>
    <mergeCell ref="D4:N4"/>
  </mergeCells>
  <printOptions/>
  <pageMargins left="0.11805555555555557" right="0.19652777777777777" top="0.15763888888888888" bottom="0.1576388888888888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2008-12-05T08:40:08Z</cp:lastPrinted>
  <dcterms:created xsi:type="dcterms:W3CDTF">1998-12-09T13:02:10Z</dcterms:created>
  <dcterms:modified xsi:type="dcterms:W3CDTF">2009-01-05T01:26:19Z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