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listopad 2009-1 str" sheetId="1" r:id="rId1"/>
    <sheet name="listopad 2009-2 str" sheetId="2" r:id="rId2"/>
  </sheets>
  <definedNames/>
  <calcPr fullCalcOnLoad="1"/>
</workbook>
</file>

<file path=xl/comments1.xml><?xml version="1.0" encoding="utf-8"?>
<comments xmlns="http://schemas.openxmlformats.org/spreadsheetml/2006/main">
  <authors>
    <author/>
  </authors>
  <commentList>
    <comment ref="D14" authorId="0">
      <text>
        <r>
          <rPr>
            <b/>
            <sz val="8"/>
            <color indexed="8"/>
            <rFont val="Tahoma"/>
            <family val="2"/>
          </rPr>
          <t xml:space="preserve">*: 66.140.415
  </t>
        </r>
        <r>
          <rPr>
            <sz val="8"/>
            <color indexed="8"/>
            <rFont val="Tahoma"/>
            <family val="2"/>
          </rPr>
          <t>396.456 obsługa dł.
9.457.073 inwest.
   765 703 poręcz.</t>
        </r>
      </text>
    </comment>
    <comment ref="E14" authorId="0">
      <text>
        <r>
          <rPr>
            <b/>
            <sz val="8"/>
            <color indexed="8"/>
            <rFont val="Tahoma"/>
            <family val="2"/>
          </rPr>
          <t xml:space="preserve">*: 
</t>
        </r>
        <r>
          <rPr>
            <sz val="8"/>
            <color indexed="8"/>
            <rFont val="Tahoma"/>
            <family val="2"/>
          </rPr>
          <t>420 146 obsługa dł.
17 189 799  inwes.
    984 037 poręcz.</t>
        </r>
      </text>
    </comment>
    <comment ref="F14" authorId="0">
      <text>
        <r>
          <rPr>
            <b/>
            <sz val="8"/>
            <color indexed="8"/>
            <rFont val="Tahoma"/>
            <family val="2"/>
          </rPr>
          <t xml:space="preserve">*: 68 389 963
</t>
        </r>
        <r>
          <rPr>
            <sz val="8"/>
            <color indexed="8"/>
            <rFont val="Tahoma"/>
            <family val="2"/>
          </rPr>
          <t>290 206 obsługa dł.
18 465 092 inwest.
984 037 poręcz.</t>
        </r>
      </text>
    </comment>
    <comment ref="G14" authorId="0">
      <text>
        <r>
          <rPr>
            <b/>
            <sz val="8"/>
            <color indexed="8"/>
            <rFont val="Tahoma"/>
            <family val="2"/>
          </rPr>
          <t xml:space="preserve">*: 54 689 689
</t>
        </r>
        <r>
          <rPr>
            <sz val="8"/>
            <color indexed="8"/>
            <rFont val="Tahoma"/>
            <family val="2"/>
          </rPr>
          <t xml:space="preserve">142 109 obsługa długu
5 000 000 inwest.
344 988 poręcz.
</t>
        </r>
      </text>
    </comment>
    <comment ref="H14" authorId="0">
      <text>
        <r>
          <rPr>
            <b/>
            <sz val="8"/>
            <color indexed="8"/>
            <rFont val="Tahoma"/>
            <family val="2"/>
          </rPr>
          <t xml:space="preserve">*: 54 998 665
</t>
        </r>
        <r>
          <rPr>
            <sz val="8"/>
            <color indexed="8"/>
            <rFont val="Tahoma"/>
            <family val="2"/>
          </rPr>
          <t>118 143 obsługa długu
3 000 000 inwest.
344 988 poręczenie</t>
        </r>
      </text>
    </comment>
    <comment ref="I14" authorId="0">
      <text>
        <r>
          <rPr>
            <b/>
            <sz val="8"/>
            <color indexed="8"/>
            <rFont val="Tahoma"/>
            <family val="2"/>
          </rPr>
          <t xml:space="preserve">*: 55 368 794
</t>
        </r>
        <r>
          <rPr>
            <sz val="8"/>
            <color indexed="8"/>
            <rFont val="Tahoma"/>
            <family val="2"/>
          </rPr>
          <t>94 319 obsługa długu
3 000 000 inwest.
344 988 poręczenie</t>
        </r>
      </text>
    </comment>
    <comment ref="D17" authorId="0">
      <text>
        <r>
          <rPr>
            <b/>
            <sz val="8"/>
            <color indexed="8"/>
            <rFont val="Tahoma"/>
            <family val="2"/>
          </rPr>
          <t xml:space="preserve">*:
</t>
        </r>
        <r>
          <rPr>
            <sz val="8"/>
            <color indexed="8"/>
            <rFont val="Tahoma"/>
            <family val="2"/>
          </rPr>
          <t xml:space="preserve">   17 222 udziel. Poż.
136 112 Raciąż 2005
180 000 Sala 2005
  86 582 Raciąż 2006
241 968 drogi 2006
171 202 drogi 2007
 55 500 wnios. Kredyt drogi 2007
 49 760 pożyczka ZS Nr2
 67 720 pożyczka ZS Nr1</t>
        </r>
      </text>
    </comment>
    <comment ref="E17" authorId="0">
      <text>
        <r>
          <rPr>
            <b/>
            <sz val="8"/>
            <color indexed="8"/>
            <rFont val="Tahoma"/>
            <family val="2"/>
          </rPr>
          <t xml:space="preserve">*:
</t>
        </r>
        <r>
          <rPr>
            <sz val="8"/>
            <color indexed="8"/>
            <rFont val="Tahoma"/>
            <family val="2"/>
          </rPr>
          <t xml:space="preserve">   136 112 Raciąż 2005
180 000 Sala 2005
  86 582 Raciąż 2006
241 968 drogi 2006
171 202 drogi 2007
 55 000 drogi 2007-2
 49 760 pożyczka ZS Nr2
 67 720 pożyczka ZS Nr1</t>
        </r>
      </text>
    </comment>
    <comment ref="F17" authorId="0">
      <text>
        <r>
          <rPr>
            <b/>
            <sz val="8"/>
            <color indexed="8"/>
            <rFont val="Tahoma"/>
            <family val="2"/>
          </rPr>
          <t xml:space="preserve">*:
</t>
        </r>
        <r>
          <rPr>
            <sz val="8"/>
            <color indexed="8"/>
            <rFont val="Tahoma"/>
            <family val="2"/>
          </rPr>
          <t>136 109 Raciąż 2005
180 000 Sala 2005
  86 582 Raciąż 2006
241 968 drogi 2006
171 202 drogi 2007
 55 000 drogi 2007-2
49 760 pożyczka ZS Nr2
 67 720 pożyczka ZS Nr1</t>
        </r>
      </text>
    </comment>
    <comment ref="G17" authorId="0">
      <text>
        <r>
          <rPr>
            <b/>
            <sz val="8"/>
            <color indexed="8"/>
            <rFont val="Tahoma"/>
            <family val="2"/>
          </rPr>
          <t xml:space="preserve">*:
</t>
        </r>
        <r>
          <rPr>
            <sz val="8"/>
            <color indexed="8"/>
            <rFont val="Tahoma"/>
            <family val="2"/>
          </rPr>
          <t xml:space="preserve">  86 582 Raciąż 2006
241 968 drogi 2006
171 202 drogi 2007
 55 000 drogi 2007-2
49 760 pożyczka ZS Nr2
 67 720 pożyczka ZS Nr1</t>
        </r>
      </text>
    </comment>
    <comment ref="H17" authorId="0">
      <text>
        <r>
          <rPr>
            <b/>
            <sz val="8"/>
            <color indexed="8"/>
            <rFont val="Tahoma"/>
            <family val="2"/>
          </rPr>
          <t xml:space="preserve">*:
</t>
        </r>
        <r>
          <rPr>
            <sz val="8"/>
            <color indexed="8"/>
            <rFont val="Tahoma"/>
            <family val="2"/>
          </rPr>
          <t xml:space="preserve">  86 582 Raciąż 2006
241 968 drogi 2006
171 202 drogi 2007
 55 000 drogi 2007-2
 49 760 pożyczka ZS Nr2
 67 720 pożyczka ZS Nr1</t>
        </r>
      </text>
    </comment>
    <comment ref="I17" authorId="0">
      <text>
        <r>
          <rPr>
            <b/>
            <sz val="8"/>
            <color indexed="8"/>
            <rFont val="Tahoma"/>
            <family val="2"/>
          </rPr>
          <t xml:space="preserve">*:
</t>
        </r>
        <r>
          <rPr>
            <sz val="8"/>
            <color indexed="8"/>
            <rFont val="Tahoma"/>
            <family val="2"/>
          </rPr>
          <t xml:space="preserve">  86 582 Raciąż 2006
241 968 drogi 2006
171 202 drogi 2007
 70 000 wnios. Kredyt drogi 2007
</t>
        </r>
      </text>
    </comment>
    <comment ref="D19" authorId="0">
      <text>
        <r>
          <rPr>
            <b/>
            <sz val="8"/>
            <color indexed="8"/>
            <rFont val="Tahoma"/>
            <family val="2"/>
          </rPr>
          <t xml:space="preserve">*:
</t>
        </r>
        <r>
          <rPr>
            <sz val="8"/>
            <color indexed="8"/>
            <rFont val="Tahoma"/>
            <family val="2"/>
          </rPr>
          <t>od poż.2 000
od kred.2005 - 71.098
od kred.2006 - 111.464
od kred.2007-1 - 87.287
od kred.2007-2 - 40.425
od poż. ZS Nr 1 - 13 112
od poż. ZS Nr 2 -   9 713</t>
        </r>
      </text>
    </comment>
    <comment ref="E19" authorId="0">
      <text>
        <r>
          <rPr>
            <b/>
            <sz val="8"/>
            <color indexed="8"/>
            <rFont val="Tahoma"/>
            <family val="2"/>
          </rPr>
          <t xml:space="preserve">Mariusz G:
</t>
        </r>
        <r>
          <rPr>
            <sz val="8"/>
            <color indexed="8"/>
            <rFont val="Tahoma"/>
            <family val="2"/>
          </rPr>
          <t>kredyt 40 732
kredyt 2 - 106 281
kredyt 3 -  83 998
kredyt 4 -  36 225
od poż. ZS Nr 1 - 10 277
od poż. ZS Nr 2 -   7 613
od kredyt 2008 - 36 225</t>
        </r>
      </text>
    </comment>
    <comment ref="F19" authorId="0">
      <text>
        <r>
          <rPr>
            <b/>
            <sz val="8"/>
            <color indexed="8"/>
            <rFont val="Tahoma"/>
            <family val="2"/>
          </rPr>
          <t xml:space="preserve">Mariusz G:
</t>
        </r>
        <r>
          <rPr>
            <sz val="8"/>
            <color indexed="8"/>
            <rFont val="Tahoma"/>
            <family val="2"/>
          </rPr>
          <t>kredyt 20 366
kredyt 2 - 91 098
kredyt 3 - 74 977
kredyt 4 - 32 025
od poż. ZS Nr 1 - 7 442
od poż. ZS Nr 2 - 5 513</t>
        </r>
      </text>
    </comment>
    <comment ref="G19" authorId="0">
      <text>
        <r>
          <rPr>
            <b/>
            <sz val="8"/>
            <color indexed="8"/>
            <rFont val="Tahoma"/>
            <family val="2"/>
          </rPr>
          <t xml:space="preserve">Mariusz:
</t>
        </r>
        <r>
          <rPr>
            <sz val="8"/>
            <color indexed="8"/>
            <rFont val="Tahoma"/>
            <family val="2"/>
          </rPr>
          <t>kredyt 2 - 75.915
kredyt 3 - 66.194
kredyt 4 - 27 825
od poż. ZS Nr 1 - 4 607
od poż. ZS Nr 2 - 3 413</t>
        </r>
      </text>
    </comment>
    <comment ref="H19" authorId="0">
      <text>
        <r>
          <rPr>
            <b/>
            <sz val="8"/>
            <color indexed="8"/>
            <rFont val="Tahoma"/>
            <family val="2"/>
          </rPr>
          <t xml:space="preserve">Agołaszewska:
</t>
        </r>
        <r>
          <rPr>
            <sz val="8"/>
            <color indexed="8"/>
            <rFont val="Tahoma"/>
            <family val="2"/>
          </rPr>
          <t>od poż. ZS Nr 1 - 1 772
od poż. ZS Nr 2 - 1 313</t>
        </r>
      </text>
    </comment>
    <comment ref="D25" authorId="0">
      <text>
        <r>
          <rPr>
            <b/>
            <sz val="8"/>
            <color indexed="8"/>
            <rFont val="Tahoma"/>
            <family val="2"/>
          </rPr>
          <t xml:space="preserve">FN:
</t>
        </r>
        <r>
          <rPr>
            <sz val="8"/>
            <color indexed="8"/>
            <rFont val="Tahoma"/>
            <family val="2"/>
          </rPr>
          <t xml:space="preserve">255 552
  89 436
</t>
        </r>
      </text>
    </comment>
    <comment ref="E25" authorId="0">
      <text>
        <r>
          <rPr>
            <b/>
            <sz val="8"/>
            <color indexed="8"/>
            <rFont val="Tahoma"/>
            <family val="2"/>
          </rPr>
          <t xml:space="preserve">FN:
</t>
        </r>
        <r>
          <rPr>
            <sz val="8"/>
            <color indexed="8"/>
            <rFont val="Tahoma"/>
            <family val="2"/>
          </rPr>
          <t xml:space="preserve">255 552
 89 436
</t>
        </r>
      </text>
    </comment>
    <comment ref="F25" authorId="0">
      <text>
        <r>
          <rPr>
            <b/>
            <sz val="8"/>
            <color indexed="8"/>
            <rFont val="Tahoma"/>
            <family val="2"/>
          </rPr>
          <t xml:space="preserve">FN:
</t>
        </r>
        <r>
          <rPr>
            <sz val="8"/>
            <color indexed="8"/>
            <rFont val="Tahoma"/>
            <family val="2"/>
          </rPr>
          <t xml:space="preserve">255 552
 89 436
</t>
        </r>
      </text>
    </comment>
    <comment ref="G25" authorId="0">
      <text>
        <r>
          <rPr>
            <b/>
            <sz val="8"/>
            <color indexed="8"/>
            <rFont val="Tahoma"/>
            <family val="2"/>
          </rPr>
          <t xml:space="preserve">FN:
</t>
        </r>
        <r>
          <rPr>
            <sz val="8"/>
            <color indexed="8"/>
            <rFont val="Tahoma"/>
            <family val="2"/>
          </rPr>
          <t>255 552 
 89 436</t>
        </r>
      </text>
    </comment>
  </commentList>
</comments>
</file>

<file path=xl/comments2.xml><?xml version="1.0" encoding="utf-8"?>
<comments xmlns="http://schemas.openxmlformats.org/spreadsheetml/2006/main">
  <authors>
    <author/>
  </authors>
  <commentList>
    <comment ref="D12" authorId="0">
      <text>
        <r>
          <rPr>
            <b/>
            <sz val="8"/>
            <color indexed="8"/>
            <rFont val="Tahoma"/>
            <family val="2"/>
          </rPr>
          <t xml:space="preserve">*: 55 799 209
</t>
        </r>
        <r>
          <rPr>
            <sz val="8"/>
            <color indexed="8"/>
            <rFont val="Tahoma"/>
            <family val="2"/>
          </rPr>
          <t>70 212 obsługa długu
3 000 000 inwest.
344 988 poręcz.</t>
        </r>
      </text>
    </comment>
    <comment ref="E12" authorId="0">
      <text>
        <r>
          <rPr>
            <b/>
            <sz val="8"/>
            <color indexed="8"/>
            <rFont val="Tahoma"/>
            <family val="2"/>
          </rPr>
          <t xml:space="preserve">*: 56 183 512
</t>
        </r>
        <r>
          <rPr>
            <sz val="8"/>
            <color indexed="8"/>
            <rFont val="Tahoma"/>
            <family val="2"/>
          </rPr>
          <t>46 246 obsługa długu
3 000 000 inwest.
238 508 poręcz.</t>
        </r>
      </text>
    </comment>
    <comment ref="F12" authorId="0">
      <text>
        <r>
          <rPr>
            <b/>
            <sz val="8"/>
            <color indexed="8"/>
            <rFont val="Tahoma"/>
            <family val="2"/>
          </rPr>
          <t xml:space="preserve">56 545 459
</t>
        </r>
        <r>
          <rPr>
            <sz val="8"/>
            <color indexed="8"/>
            <rFont val="Tahoma"/>
            <family val="2"/>
          </rPr>
          <t>32 666 obsługa długu
3 000 000 inwest.
67 077 poręcz.</t>
        </r>
      </text>
    </comment>
    <comment ref="G12" authorId="0">
      <text>
        <r>
          <rPr>
            <b/>
            <sz val="8"/>
            <color indexed="8"/>
            <rFont val="Tahoma"/>
            <family val="2"/>
          </rPr>
          <t xml:space="preserve">56 137 843
</t>
        </r>
        <r>
          <rPr>
            <sz val="8"/>
            <color indexed="8"/>
            <rFont val="Tahoma"/>
            <family val="2"/>
          </rPr>
          <t xml:space="preserve">18 259 obsługa długu
3 000 000 inwest.
</t>
        </r>
      </text>
    </comment>
    <comment ref="D15"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E15"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F15" authorId="0">
      <text>
        <r>
          <rPr>
            <b/>
            <sz val="8"/>
            <color indexed="8"/>
            <rFont val="Tahoma"/>
            <family val="2"/>
          </rPr>
          <t xml:space="preserve">*:
</t>
        </r>
        <r>
          <rPr>
            <sz val="8"/>
            <color indexed="8"/>
            <rFont val="Tahoma"/>
            <family val="2"/>
          </rPr>
          <t xml:space="preserve">  86 582 Raciąż 2006
  60 487 drogi 2006
171 202 drogi 2007
 70 000 wnios. Kredyt drogi 2007</t>
        </r>
      </text>
    </comment>
    <comment ref="G15" authorId="0">
      <text>
        <r>
          <rPr>
            <b/>
            <sz val="8"/>
            <color indexed="8"/>
            <rFont val="Tahoma"/>
            <family val="2"/>
          </rPr>
          <t xml:space="preserve">skarbnik:
</t>
        </r>
        <r>
          <rPr>
            <sz val="8"/>
            <color indexed="8"/>
            <rFont val="Tahoma"/>
            <family val="2"/>
          </rPr>
          <t xml:space="preserve"> 171 196 drogi 2007
 70 000 wnios. Kredyt drogi 2007</t>
        </r>
      </text>
    </comment>
    <comment ref="D23" authorId="0">
      <text>
        <r>
          <rPr>
            <b/>
            <sz val="8"/>
            <color indexed="8"/>
            <rFont val="Tahoma"/>
            <family val="2"/>
          </rPr>
          <t xml:space="preserve">FN:
</t>
        </r>
        <r>
          <rPr>
            <sz val="8"/>
            <color indexed="8"/>
            <rFont val="Tahoma"/>
            <family val="2"/>
          </rPr>
          <t xml:space="preserve">255 552
 89 436
</t>
        </r>
      </text>
    </comment>
    <comment ref="E23" authorId="0">
      <text>
        <r>
          <rPr>
            <b/>
            <sz val="8"/>
            <color indexed="8"/>
            <rFont val="Tahoma"/>
            <family val="2"/>
          </rPr>
          <t xml:space="preserve">FN:
</t>
        </r>
        <r>
          <rPr>
            <sz val="8"/>
            <color indexed="8"/>
            <rFont val="Tahoma"/>
            <family val="2"/>
          </rPr>
          <t>149 072
 89 436</t>
        </r>
      </text>
    </comment>
  </commentList>
</comments>
</file>

<file path=xl/sharedStrings.xml><?xml version="1.0" encoding="utf-8"?>
<sst xmlns="http://schemas.openxmlformats.org/spreadsheetml/2006/main" count="114" uniqueCount="52">
  <si>
    <t>PRZEPŁYWY ŚRODKÓW BUDŻETU GMINY W LATACH 2008-2020</t>
  </si>
  <si>
    <t>l.p.</t>
  </si>
  <si>
    <t>Wyszczególnienie</t>
  </si>
  <si>
    <t>1.</t>
  </si>
  <si>
    <t>Nadwyżka budżetowa z lat ubiegłych/wolne środki</t>
  </si>
  <si>
    <t>2.</t>
  </si>
  <si>
    <t xml:space="preserve">Dochody ogółem *, w tym: </t>
  </si>
  <si>
    <t>-</t>
  </si>
  <si>
    <t>subwencje</t>
  </si>
  <si>
    <t>dotacje celowe na zadania własne</t>
  </si>
  <si>
    <t>dotacje celowe na zadania zlecone</t>
  </si>
  <si>
    <t>dochody własne, w tym:</t>
  </si>
  <si>
    <t>udziały w dochodach Państwa</t>
  </si>
  <si>
    <t>środki ze sprzedaży składników majątkowych</t>
  </si>
  <si>
    <t>inne dochody - środki na sfinansowanie własnych inwestycji pozyskane z innych źródeł</t>
  </si>
  <si>
    <t>3.</t>
  </si>
  <si>
    <t>Wydatki bieżące - bez inwestycji i obsługi długu</t>
  </si>
  <si>
    <t>4.</t>
  </si>
  <si>
    <t>Wynik finansowy I (1+2)-3</t>
  </si>
  <si>
    <t>5.</t>
  </si>
  <si>
    <t>Zobowiązania, w tym:</t>
  </si>
  <si>
    <t>spłata kredytów i pożyczek</t>
  </si>
  <si>
    <t>w tym: spłata wnioskowanej pożyczki</t>
  </si>
  <si>
    <t>obsługa kredytów i pożyczek (odsetki)</t>
  </si>
  <si>
    <t>w tym: odsetki od wnioskowanej pożyczki</t>
  </si>
  <si>
    <t>Łącznie spłaty odsetek i raty (kredytu i pożyczki)</t>
  </si>
  <si>
    <t>spłata zob. z tyt. prefinansowania</t>
  </si>
  <si>
    <t>rata wnioskowanej pożyczki</t>
  </si>
  <si>
    <t>odsetki od wnioskowanej pożyczki</t>
  </si>
  <si>
    <t>udzielone poręczenia łącznie</t>
  </si>
  <si>
    <t>poręczenie wynikające z uchwały</t>
  </si>
  <si>
    <t>6.</t>
  </si>
  <si>
    <t>Wynik finansowy II (4-5)</t>
  </si>
  <si>
    <t>7.</t>
  </si>
  <si>
    <t>Wydatki inwestycyjne</t>
  </si>
  <si>
    <t>8.</t>
  </si>
  <si>
    <t>Wynik finansowy III (6-7)</t>
  </si>
  <si>
    <t>9.</t>
  </si>
  <si>
    <t>Środki do pozyskania, w tym:</t>
  </si>
  <si>
    <t>kredyty</t>
  </si>
  <si>
    <t>pożyczki</t>
  </si>
  <si>
    <t>udział spłat rat kredytów i pożyczek, wykup obligacji oraz odsetki od powyższych zobowiązań finansowych plus poręczenia w dochodach %</t>
  </si>
  <si>
    <t>* okres spłaty kredytu/pożyczki</t>
  </si>
  <si>
    <t>** kwoty dochodów zgodne z dochodami wpisanymi w poszczególnych latach w prognozie długu</t>
  </si>
  <si>
    <t xml:space="preserve">* </t>
  </si>
  <si>
    <t>kwoty dochodów zgodne z dochodami wpisanymi w poszczegolnych latach w prognozie długu</t>
  </si>
  <si>
    <t>PROGNOZA</t>
  </si>
  <si>
    <t>kredyty wnioskowane</t>
  </si>
  <si>
    <t>pożyczki wnioskowane</t>
  </si>
  <si>
    <t>kwoty dochodów zgodne z dochodami wpisanymi w poszczególnych latach w prognozie długu</t>
  </si>
  <si>
    <t>.......................</t>
  </si>
  <si>
    <t>Skarbnik Gminy</t>
  </si>
</sst>
</file>

<file path=xl/styles.xml><?xml version="1.0" encoding="utf-8"?>
<styleSheet xmlns="http://schemas.openxmlformats.org/spreadsheetml/2006/main">
  <numFmts count="3">
    <numFmt numFmtId="164" formatCode="GENERAL"/>
    <numFmt numFmtId="165" formatCode="#,##0"/>
    <numFmt numFmtId="166" formatCode="#,##0.00"/>
  </numFmts>
  <fonts count="32">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sz val="9"/>
      <name val="Arial CE"/>
      <family val="2"/>
    </font>
    <font>
      <b/>
      <sz val="9"/>
      <color indexed="18"/>
      <name val="Arial CE"/>
      <family val="2"/>
    </font>
    <font>
      <sz val="9"/>
      <color indexed="18"/>
      <name val="Arial CE"/>
      <family val="2"/>
    </font>
    <font>
      <sz val="9"/>
      <name val="Arial CE"/>
      <family val="2"/>
    </font>
    <font>
      <sz val="8"/>
      <name val="Arial CE"/>
      <family val="2"/>
    </font>
    <font>
      <b/>
      <sz val="8"/>
      <color indexed="8"/>
      <name val="Tahoma"/>
      <family val="2"/>
    </font>
    <font>
      <sz val="8"/>
      <color indexed="8"/>
      <name val="Tahoma"/>
      <family val="2"/>
    </font>
    <font>
      <sz val="9"/>
      <color indexed="8"/>
      <name val="Arial CE"/>
      <family val="2"/>
    </font>
    <font>
      <i/>
      <sz val="9"/>
      <name val="Arial CE"/>
      <family val="2"/>
    </font>
    <font>
      <i/>
      <sz val="9"/>
      <color indexed="18"/>
      <name val="Arial CE"/>
      <family val="2"/>
    </font>
    <font>
      <sz val="7"/>
      <name val="Arial CE"/>
      <family val="2"/>
    </font>
    <font>
      <b/>
      <sz val="8"/>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4" borderId="0" applyNumberFormat="0" applyBorder="0" applyAlignment="0" applyProtection="0"/>
    <xf numFmtId="164" fontId="7" fillId="0" borderId="3" applyNumberFormat="0" applyFill="0" applyAlignment="0" applyProtection="0"/>
    <xf numFmtId="164" fontId="8" fillId="21" borderId="4" applyNumberFormat="0" applyAlignment="0" applyProtection="0"/>
    <xf numFmtId="164" fontId="9" fillId="0" borderId="5" applyNumberFormat="0" applyFill="0" applyAlignment="0" applyProtection="0"/>
    <xf numFmtId="164" fontId="10" fillId="0" borderId="6" applyNumberFormat="0" applyFill="0" applyAlignment="0" applyProtection="0"/>
    <xf numFmtId="164" fontId="11" fillId="0" borderId="7" applyNumberFormat="0" applyFill="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20" borderId="1" applyNumberFormat="0" applyAlignment="0" applyProtection="0"/>
    <xf numFmtId="164" fontId="14" fillId="0" borderId="8" applyNumberFormat="0" applyFill="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0" fillId="23" borderId="9" applyNumberFormat="0" applyAlignment="0" applyProtection="0"/>
    <xf numFmtId="164" fontId="18" fillId="3" borderId="0" applyNumberFormat="0" applyBorder="0" applyAlignment="0" applyProtection="0"/>
  </cellStyleXfs>
  <cellXfs count="44">
    <xf numFmtId="164" fontId="0" fillId="0" borderId="0" xfId="0" applyAlignment="1">
      <alignment/>
    </xf>
    <xf numFmtId="164" fontId="0" fillId="0" borderId="0" xfId="0" applyFill="1" applyAlignment="1">
      <alignment/>
    </xf>
    <xf numFmtId="164" fontId="19" fillId="0" borderId="0" xfId="0" applyFont="1" applyBorder="1" applyAlignment="1">
      <alignment horizontal="center" vertical="center" wrapText="1"/>
    </xf>
    <xf numFmtId="164" fontId="19" fillId="0" borderId="10" xfId="0" applyFont="1" applyBorder="1" applyAlignment="1">
      <alignment horizontal="center" vertical="center"/>
    </xf>
    <xf numFmtId="164" fontId="20" fillId="0" borderId="10" xfId="0" applyFont="1" applyBorder="1" applyAlignment="1">
      <alignment horizontal="center" vertical="center" wrapText="1"/>
    </xf>
    <xf numFmtId="164" fontId="19" fillId="0" borderId="11" xfId="0" applyFont="1" applyBorder="1" applyAlignment="1">
      <alignment horizontal="center"/>
    </xf>
    <xf numFmtId="164" fontId="21" fillId="0" borderId="10" xfId="0" applyFont="1" applyBorder="1" applyAlignment="1">
      <alignment horizontal="center" vertical="center" wrapText="1"/>
    </xf>
    <xf numFmtId="164" fontId="0" fillId="4" borderId="0" xfId="0" applyFill="1" applyAlignment="1">
      <alignment/>
    </xf>
    <xf numFmtId="164" fontId="0" fillId="4" borderId="12" xfId="0" applyFont="1" applyFill="1" applyBorder="1" applyAlignment="1">
      <alignment horizontal="center" vertical="center"/>
    </xf>
    <xf numFmtId="164" fontId="20" fillId="4" borderId="10" xfId="0" applyFont="1" applyFill="1" applyBorder="1" applyAlignment="1">
      <alignment horizontal="left" vertical="center" wrapText="1"/>
    </xf>
    <xf numFmtId="165" fontId="22" fillId="4" borderId="10" xfId="0" applyNumberFormat="1" applyFont="1" applyFill="1" applyBorder="1" applyAlignment="1">
      <alignment horizontal="right" vertical="center" wrapText="1"/>
    </xf>
    <xf numFmtId="165" fontId="23" fillId="4" borderId="10" xfId="0" applyNumberFormat="1" applyFont="1" applyFill="1" applyBorder="1" applyAlignment="1">
      <alignment horizontal="right" vertical="center" wrapText="1"/>
    </xf>
    <xf numFmtId="164" fontId="0" fillId="4" borderId="10" xfId="0" applyFont="1" applyFill="1" applyBorder="1" applyAlignment="1">
      <alignment horizontal="center" vertical="center"/>
    </xf>
    <xf numFmtId="164" fontId="20" fillId="4" borderId="10" xfId="0" applyFont="1" applyFill="1" applyBorder="1" applyAlignment="1">
      <alignment vertical="center" wrapText="1"/>
    </xf>
    <xf numFmtId="165" fontId="22" fillId="4" borderId="10" xfId="0" applyNumberFormat="1" applyFont="1" applyFill="1" applyBorder="1" applyAlignment="1">
      <alignment vertical="center" wrapText="1"/>
    </xf>
    <xf numFmtId="164" fontId="0" fillId="0" borderId="10" xfId="0" applyFont="1" applyBorder="1" applyAlignment="1">
      <alignment horizontal="center" vertical="center"/>
    </xf>
    <xf numFmtId="164" fontId="23" fillId="0" borderId="10" xfId="0" applyFont="1" applyBorder="1" applyAlignment="1">
      <alignment vertical="center" wrapText="1"/>
    </xf>
    <xf numFmtId="165" fontId="22" fillId="0" borderId="10" xfId="0" applyNumberFormat="1" applyFont="1" applyBorder="1" applyAlignment="1">
      <alignment vertical="center" wrapText="1"/>
    </xf>
    <xf numFmtId="165" fontId="23" fillId="0" borderId="10" xfId="0" applyNumberFormat="1" applyFont="1" applyBorder="1" applyAlignment="1">
      <alignment vertical="center" wrapText="1"/>
    </xf>
    <xf numFmtId="164" fontId="0" fillId="0" borderId="10" xfId="0" applyFill="1" applyBorder="1" applyAlignment="1">
      <alignment horizontal="center" vertical="center"/>
    </xf>
    <xf numFmtId="164" fontId="23" fillId="0" borderId="10" xfId="0" applyFont="1" applyFill="1" applyBorder="1" applyAlignment="1">
      <alignment vertical="center" wrapText="1"/>
    </xf>
    <xf numFmtId="165" fontId="22" fillId="0" borderId="10" xfId="0" applyNumberFormat="1" applyFont="1" applyFill="1" applyBorder="1" applyAlignment="1">
      <alignment vertical="center" wrapText="1"/>
    </xf>
    <xf numFmtId="165" fontId="23" fillId="0" borderId="10" xfId="0" applyNumberFormat="1" applyFont="1" applyFill="1" applyBorder="1" applyAlignment="1">
      <alignment vertical="center" wrapText="1"/>
    </xf>
    <xf numFmtId="164" fontId="24" fillId="0" borderId="10" xfId="0" applyFont="1" applyBorder="1" applyAlignment="1">
      <alignment vertical="center" wrapText="1"/>
    </xf>
    <xf numFmtId="165" fontId="23" fillId="4" borderId="10" xfId="0" applyNumberFormat="1" applyFont="1" applyFill="1" applyBorder="1" applyAlignment="1">
      <alignment vertical="center" wrapText="1"/>
    </xf>
    <xf numFmtId="165" fontId="27" fillId="0" borderId="10" xfId="0" applyNumberFormat="1" applyFont="1" applyBorder="1" applyAlignment="1">
      <alignment vertical="center" wrapText="1"/>
    </xf>
    <xf numFmtId="164" fontId="28" fillId="0" borderId="10" xfId="0" applyFont="1" applyFill="1" applyBorder="1" applyAlignment="1">
      <alignment vertical="center" wrapText="1"/>
    </xf>
    <xf numFmtId="165" fontId="29" fillId="0" borderId="10" xfId="0" applyNumberFormat="1" applyFont="1" applyFill="1" applyBorder="1" applyAlignment="1">
      <alignment vertical="center" wrapText="1"/>
    </xf>
    <xf numFmtId="165" fontId="28" fillId="0" borderId="10" xfId="0" applyNumberFormat="1" applyFont="1" applyFill="1" applyBorder="1" applyAlignment="1">
      <alignment vertical="center" wrapText="1"/>
    </xf>
    <xf numFmtId="166" fontId="22" fillId="0" borderId="10" xfId="0" applyNumberFormat="1" applyFont="1" applyBorder="1" applyAlignment="1">
      <alignment vertical="center" wrapText="1"/>
    </xf>
    <xf numFmtId="164" fontId="23" fillId="0" borderId="0" xfId="0" applyFont="1" applyBorder="1" applyAlignment="1">
      <alignment vertical="center" wrapText="1"/>
    </xf>
    <xf numFmtId="164" fontId="23" fillId="0" borderId="0" xfId="0" applyFont="1" applyAlignment="1">
      <alignment vertical="center" wrapText="1"/>
    </xf>
    <xf numFmtId="164" fontId="0" fillId="0" borderId="0" xfId="0" applyFont="1" applyBorder="1" applyAlignment="1">
      <alignment vertical="center" wrapText="1"/>
    </xf>
    <xf numFmtId="164" fontId="0" fillId="0" borderId="0" xfId="0" applyAlignment="1">
      <alignment vertical="center" wrapText="1"/>
    </xf>
    <xf numFmtId="164" fontId="24" fillId="0" borderId="0" xfId="0" applyFont="1" applyAlignment="1">
      <alignment/>
    </xf>
    <xf numFmtId="164" fontId="30" fillId="0" borderId="0" xfId="0" applyFont="1" applyAlignment="1">
      <alignment vertical="center" wrapText="1"/>
    </xf>
    <xf numFmtId="164" fontId="24" fillId="0" borderId="0" xfId="0" applyFont="1" applyAlignment="1">
      <alignment vertical="center" wrapText="1"/>
    </xf>
    <xf numFmtId="164" fontId="19" fillId="0" borderId="13" xfId="0" applyFont="1" applyBorder="1" applyAlignment="1">
      <alignment horizontal="center" vertical="center"/>
    </xf>
    <xf numFmtId="164" fontId="19" fillId="0" borderId="10" xfId="0" applyFont="1" applyBorder="1" applyAlignment="1">
      <alignment horizontal="center"/>
    </xf>
    <xf numFmtId="164" fontId="19" fillId="0" borderId="12" xfId="0" applyFont="1" applyBorder="1" applyAlignment="1">
      <alignment horizontal="center" vertical="center"/>
    </xf>
    <xf numFmtId="164" fontId="28" fillId="0" borderId="10" xfId="0" applyFont="1" applyBorder="1" applyAlignment="1">
      <alignment vertical="center" wrapText="1"/>
    </xf>
    <xf numFmtId="165" fontId="28" fillId="0" borderId="10" xfId="0" applyNumberFormat="1" applyFont="1" applyBorder="1" applyAlignment="1">
      <alignment vertical="center" wrapText="1"/>
    </xf>
    <xf numFmtId="166" fontId="23" fillId="0" borderId="10" xfId="0" applyNumberFormat="1" applyFont="1" applyBorder="1" applyAlignment="1">
      <alignment vertical="center" wrapText="1"/>
    </xf>
    <xf numFmtId="164" fontId="24" fillId="0" borderId="0" xfId="0" applyFont="1" applyAlignment="1">
      <alignment vertical="top"/>
    </xf>
  </cellXfs>
  <cellStyles count="47">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xfId="38"/>
    <cellStyle name="Akcent 2" xfId="39"/>
    <cellStyle name="Akcent 3"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xfId="49"/>
    <cellStyle name="Nagłówek 2" xfId="50"/>
    <cellStyle name="Nagłówek 3" xfId="51"/>
    <cellStyle name="Nagłówek 4" xfId="52"/>
    <cellStyle name="Neutralne" xfId="53"/>
    <cellStyle name="Obliczenia" xfId="54"/>
    <cellStyle name="Suma" xfId="55"/>
    <cellStyle name="Tekst objaśnienia" xfId="56"/>
    <cellStyle name="Tekst ostrzeżenia" xfId="57"/>
    <cellStyle name="Tytuł" xfId="58"/>
    <cellStyle name="Uwaga" xfId="59"/>
    <cellStyle name="Złe"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2:BO38"/>
  <sheetViews>
    <sheetView workbookViewId="0" topLeftCell="A1">
      <selection activeCell="A1" sqref="A1:J36"/>
    </sheetView>
  </sheetViews>
  <sheetFormatPr defaultColWidth="9.00390625" defaultRowHeight="12.75"/>
  <cols>
    <col min="1" max="2" width="3.375" style="0" customWidth="1"/>
    <col min="3" max="3" width="30.375" style="0" customWidth="1"/>
    <col min="4" max="9" width="15.75390625" style="0" customWidth="1"/>
    <col min="10" max="67" width="9.125" style="1" customWidth="1"/>
  </cols>
  <sheetData>
    <row r="2" spans="2:9" ht="13.5" customHeight="1">
      <c r="B2" s="2" t="s">
        <v>0</v>
      </c>
      <c r="C2" s="2"/>
      <c r="D2" s="2"/>
      <c r="E2" s="2"/>
      <c r="F2" s="2"/>
      <c r="G2" s="2"/>
      <c r="H2" s="2"/>
      <c r="I2" s="2"/>
    </row>
    <row r="3" spans="2:9" ht="7.5" customHeight="1">
      <c r="B3" s="3" t="s">
        <v>1</v>
      </c>
      <c r="C3" s="4" t="s">
        <v>2</v>
      </c>
      <c r="D3" s="5"/>
      <c r="E3" s="5"/>
      <c r="F3" s="5"/>
      <c r="G3" s="5"/>
      <c r="H3" s="5"/>
      <c r="I3" s="5"/>
    </row>
    <row r="4" spans="2:9" ht="10.5" customHeight="1">
      <c r="B4" s="3"/>
      <c r="C4" s="4"/>
      <c r="D4" s="6">
        <v>2008</v>
      </c>
      <c r="E4" s="4">
        <v>2009</v>
      </c>
      <c r="F4" s="4">
        <v>2010</v>
      </c>
      <c r="G4" s="4">
        <v>2011</v>
      </c>
      <c r="H4" s="4">
        <v>2012</v>
      </c>
      <c r="I4" s="4">
        <v>2013</v>
      </c>
    </row>
    <row r="5" spans="2:67" s="7" customFormat="1" ht="24" customHeight="1">
      <c r="B5" s="8" t="s">
        <v>3</v>
      </c>
      <c r="C5" s="9" t="s">
        <v>4</v>
      </c>
      <c r="D5" s="10">
        <v>1849387.38</v>
      </c>
      <c r="E5" s="11">
        <v>2898742.42</v>
      </c>
      <c r="F5" s="11">
        <v>222600</v>
      </c>
      <c r="G5" s="11">
        <v>465000</v>
      </c>
      <c r="H5" s="11">
        <v>478000</v>
      </c>
      <c r="I5" s="11">
        <v>476000</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2:67" s="7" customFormat="1" ht="12" customHeight="1">
      <c r="B6" s="12" t="s">
        <v>5</v>
      </c>
      <c r="C6" s="13" t="s">
        <v>6</v>
      </c>
      <c r="D6" s="14">
        <v>14472372</v>
      </c>
      <c r="E6" s="14">
        <v>14692885.41</v>
      </c>
      <c r="F6" s="14">
        <v>15852493.02</v>
      </c>
      <c r="G6" s="14">
        <v>14842588</v>
      </c>
      <c r="H6" s="14">
        <v>15328537</v>
      </c>
      <c r="I6" s="14">
        <v>15839893</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2:9" ht="12" customHeight="1">
      <c r="B7" s="15" t="s">
        <v>7</v>
      </c>
      <c r="C7" s="16" t="s">
        <v>8</v>
      </c>
      <c r="D7" s="17">
        <v>5865959</v>
      </c>
      <c r="E7" s="18">
        <v>5898073</v>
      </c>
      <c r="F7" s="18">
        <v>6301940</v>
      </c>
      <c r="G7" s="18">
        <v>6604200</v>
      </c>
      <c r="H7" s="18">
        <v>6900000</v>
      </c>
      <c r="I7" s="18">
        <v>7200000</v>
      </c>
    </row>
    <row r="8" spans="2:9" ht="13.5" customHeight="1">
      <c r="B8" s="15" t="s">
        <v>7</v>
      </c>
      <c r="C8" s="16" t="s">
        <v>9</v>
      </c>
      <c r="D8" s="17">
        <v>372375.67</v>
      </c>
      <c r="E8" s="18">
        <v>301079.42</v>
      </c>
      <c r="F8" s="18">
        <v>173000</v>
      </c>
      <c r="G8" s="18">
        <v>350000</v>
      </c>
      <c r="H8" s="18">
        <v>350000</v>
      </c>
      <c r="I8" s="18">
        <v>350000</v>
      </c>
    </row>
    <row r="9" spans="2:9" ht="13.5" customHeight="1">
      <c r="B9" s="15" t="s">
        <v>7</v>
      </c>
      <c r="C9" s="16" t="s">
        <v>10</v>
      </c>
      <c r="D9" s="17">
        <v>1873244.84</v>
      </c>
      <c r="E9" s="18">
        <v>1602266</v>
      </c>
      <c r="F9" s="18">
        <v>1589059</v>
      </c>
      <c r="G9" s="18">
        <v>1680000</v>
      </c>
      <c r="H9" s="18">
        <v>1740000</v>
      </c>
      <c r="I9" s="18">
        <v>1760000</v>
      </c>
    </row>
    <row r="10" spans="2:9" ht="15" customHeight="1">
      <c r="B10" s="15" t="s">
        <v>7</v>
      </c>
      <c r="C10" s="16" t="s">
        <v>11</v>
      </c>
      <c r="D10" s="18">
        <f>D6-D7-D8-D9-D13</f>
        <v>5083063.18</v>
      </c>
      <c r="E10" s="18">
        <f>E6-E7-E8-E9-E13</f>
        <v>5032531.99</v>
      </c>
      <c r="F10" s="18">
        <f>F6-F7-F8-F9-F13</f>
        <v>5603899.02</v>
      </c>
      <c r="G10" s="18">
        <f>G6-G7-G8-G9-G13</f>
        <v>5208388</v>
      </c>
      <c r="H10" s="18">
        <f>H6-H7-H8-H9-H13</f>
        <v>5388537</v>
      </c>
      <c r="I10" s="18">
        <f>I6-I7-I8-I9-I13</f>
        <v>5629893</v>
      </c>
    </row>
    <row r="11" spans="2:9" s="1" customFormat="1" ht="12" customHeight="1">
      <c r="B11" s="19"/>
      <c r="C11" s="20" t="s">
        <v>12</v>
      </c>
      <c r="D11" s="21">
        <v>1238221.53</v>
      </c>
      <c r="E11" s="22">
        <v>1203893</v>
      </c>
      <c r="F11" s="22">
        <v>1637793.02</v>
      </c>
      <c r="G11" s="22">
        <v>1383345</v>
      </c>
      <c r="H11" s="22">
        <v>1424000</v>
      </c>
      <c r="I11" s="22">
        <v>1467591</v>
      </c>
    </row>
    <row r="12" spans="2:9" s="1" customFormat="1" ht="24" customHeight="1">
      <c r="B12" s="19"/>
      <c r="C12" s="20" t="s">
        <v>13</v>
      </c>
      <c r="D12" s="21">
        <v>1735.2</v>
      </c>
      <c r="E12" s="22">
        <v>89225</v>
      </c>
      <c r="F12" s="22">
        <v>5000</v>
      </c>
      <c r="G12" s="22">
        <v>70000</v>
      </c>
      <c r="H12" s="22">
        <v>60000</v>
      </c>
      <c r="I12" s="22">
        <v>50000</v>
      </c>
    </row>
    <row r="13" spans="2:9" ht="33" customHeight="1">
      <c r="B13" s="15" t="s">
        <v>7</v>
      </c>
      <c r="C13" s="23" t="s">
        <v>14</v>
      </c>
      <c r="D13" s="17">
        <v>1277729.31</v>
      </c>
      <c r="E13" s="18">
        <v>1858935</v>
      </c>
      <c r="F13" s="18">
        <v>2184595</v>
      </c>
      <c r="G13" s="18">
        <v>1000000</v>
      </c>
      <c r="H13" s="18">
        <v>950000</v>
      </c>
      <c r="I13" s="18">
        <v>900000</v>
      </c>
    </row>
    <row r="14" spans="2:67" s="7" customFormat="1" ht="25.5" customHeight="1">
      <c r="B14" s="12" t="s">
        <v>15</v>
      </c>
      <c r="C14" s="13" t="s">
        <v>16</v>
      </c>
      <c r="D14" s="14">
        <v>11968030</v>
      </c>
      <c r="E14" s="24">
        <v>12773290.14</v>
      </c>
      <c r="F14" s="24">
        <v>12667607.82</v>
      </c>
      <c r="G14" s="24">
        <v>13540119</v>
      </c>
      <c r="H14" s="24">
        <v>14111657</v>
      </c>
      <c r="I14" s="24">
        <v>14707844</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2:67" s="7" customFormat="1" ht="15.75" customHeight="1">
      <c r="B15" s="12" t="s">
        <v>17</v>
      </c>
      <c r="C15" s="13" t="s">
        <v>18</v>
      </c>
      <c r="D15" s="14">
        <f>(D5+D6)-D14</f>
        <v>4353729.379999999</v>
      </c>
      <c r="E15" s="14">
        <f>(E5+E6)-E14</f>
        <v>4818337.689999998</v>
      </c>
      <c r="F15" s="14">
        <f>(F5+F6)-F14</f>
        <v>3407485.1999999993</v>
      </c>
      <c r="G15" s="14">
        <f>(G5+G6)-G14</f>
        <v>1767469</v>
      </c>
      <c r="H15" s="14">
        <f>(H5+H6)-H14</f>
        <v>1694880</v>
      </c>
      <c r="I15" s="14">
        <f>(I5+I6)-I14</f>
        <v>1608049</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2:67" s="7" customFormat="1" ht="11.25" customHeight="1">
      <c r="B16" s="12" t="s">
        <v>19</v>
      </c>
      <c r="C16" s="13" t="s">
        <v>20</v>
      </c>
      <c r="D16" s="14">
        <f>D17+D19</f>
        <v>283039</v>
      </c>
      <c r="E16" s="14">
        <f>E17+E19</f>
        <v>351722</v>
      </c>
      <c r="F16" s="14">
        <f>F17+F19</f>
        <v>297443.18</v>
      </c>
      <c r="G16" s="14">
        <f>G17+G19</f>
        <v>767469.3200000001</v>
      </c>
      <c r="H16" s="14">
        <f>H17+H19</f>
        <v>744880.28</v>
      </c>
      <c r="I16" s="14">
        <f>I17+I19</f>
        <v>708049</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2:9" ht="15" customHeight="1">
      <c r="B17" s="15" t="s">
        <v>7</v>
      </c>
      <c r="C17" s="16" t="s">
        <v>21</v>
      </c>
      <c r="D17" s="25">
        <v>231600</v>
      </c>
      <c r="E17" s="18">
        <v>298600</v>
      </c>
      <c r="F17" s="18">
        <v>222600</v>
      </c>
      <c r="G17" s="18">
        <v>465000</v>
      </c>
      <c r="H17" s="18">
        <v>478000</v>
      </c>
      <c r="I17" s="18">
        <v>476000</v>
      </c>
    </row>
    <row r="18" spans="2:9" ht="15" customHeight="1">
      <c r="B18" s="15"/>
      <c r="C18" s="23" t="s">
        <v>22</v>
      </c>
      <c r="D18" s="17"/>
      <c r="E18" s="18"/>
      <c r="F18" s="18">
        <v>24000</v>
      </c>
      <c r="G18" s="18">
        <v>64000</v>
      </c>
      <c r="H18" s="18">
        <v>64000</v>
      </c>
      <c r="I18" s="18">
        <v>64000</v>
      </c>
    </row>
    <row r="19" spans="2:9" ht="15" customHeight="1">
      <c r="B19" s="15" t="s">
        <v>7</v>
      </c>
      <c r="C19" s="16" t="s">
        <v>23</v>
      </c>
      <c r="D19" s="25">
        <v>51439</v>
      </c>
      <c r="E19" s="18">
        <v>53122</v>
      </c>
      <c r="F19" s="18">
        <v>74843.18</v>
      </c>
      <c r="G19" s="18">
        <v>302469.32</v>
      </c>
      <c r="H19" s="18">
        <v>266880.28</v>
      </c>
      <c r="I19" s="18">
        <v>232049</v>
      </c>
    </row>
    <row r="20" spans="2:9" ht="15" customHeight="1">
      <c r="B20" s="15"/>
      <c r="C20" s="23" t="s">
        <v>24</v>
      </c>
      <c r="D20" s="17"/>
      <c r="E20" s="18">
        <v>1726</v>
      </c>
      <c r="F20" s="18">
        <v>21000</v>
      </c>
      <c r="G20" s="18">
        <v>19408</v>
      </c>
      <c r="H20" s="18">
        <v>17168</v>
      </c>
      <c r="I20" s="18">
        <v>14928</v>
      </c>
    </row>
    <row r="21" spans="2:9" ht="24" customHeight="1">
      <c r="B21" s="15"/>
      <c r="C21" s="16" t="s">
        <v>25</v>
      </c>
      <c r="D21" s="25">
        <f>D17+D19</f>
        <v>283039</v>
      </c>
      <c r="E21" s="25">
        <f>E17+E19</f>
        <v>351722</v>
      </c>
      <c r="F21" s="25">
        <f>F17+F19</f>
        <v>297443.18</v>
      </c>
      <c r="G21" s="25">
        <f>G17+G19</f>
        <v>767469.3200000001</v>
      </c>
      <c r="H21" s="25">
        <f>H17+H19</f>
        <v>744880.28</v>
      </c>
      <c r="I21" s="25">
        <f>I17+I19</f>
        <v>708049</v>
      </c>
    </row>
    <row r="22" spans="2:9" s="1" customFormat="1" ht="15" customHeight="1">
      <c r="B22" s="19" t="s">
        <v>7</v>
      </c>
      <c r="C22" s="20" t="s">
        <v>26</v>
      </c>
      <c r="D22" s="21"/>
      <c r="E22" s="22"/>
      <c r="F22" s="22"/>
      <c r="G22" s="22"/>
      <c r="H22" s="22"/>
      <c r="I22" s="22"/>
    </row>
    <row r="23" spans="2:9" s="1" customFormat="1" ht="12.75" customHeight="1" hidden="1">
      <c r="B23" s="19"/>
      <c r="C23" s="26" t="s">
        <v>27</v>
      </c>
      <c r="D23" s="27"/>
      <c r="E23" s="28"/>
      <c r="F23" s="28"/>
      <c r="G23" s="28"/>
      <c r="H23" s="28"/>
      <c r="I23" s="28"/>
    </row>
    <row r="24" spans="2:9" s="1" customFormat="1" ht="12.75" customHeight="1" hidden="1">
      <c r="B24" s="19"/>
      <c r="C24" s="26" t="s">
        <v>28</v>
      </c>
      <c r="D24" s="27"/>
      <c r="E24" s="28"/>
      <c r="F24" s="28"/>
      <c r="G24" s="28"/>
      <c r="H24" s="28"/>
      <c r="I24" s="28"/>
    </row>
    <row r="25" spans="2:9" s="1" customFormat="1" ht="14.25" customHeight="1">
      <c r="B25" s="19" t="s">
        <v>7</v>
      </c>
      <c r="C25" s="20" t="s">
        <v>29</v>
      </c>
      <c r="D25" s="21"/>
      <c r="E25" s="22"/>
      <c r="F25" s="22"/>
      <c r="G25" s="22"/>
      <c r="H25" s="22"/>
      <c r="I25" s="22"/>
    </row>
    <row r="26" spans="2:9" s="1" customFormat="1" ht="12" customHeight="1">
      <c r="B26" s="19"/>
      <c r="C26" s="26" t="s">
        <v>30</v>
      </c>
      <c r="D26" s="27"/>
      <c r="E26" s="28"/>
      <c r="F26" s="28"/>
      <c r="G26" s="28"/>
      <c r="H26" s="28"/>
      <c r="I26" s="28"/>
    </row>
    <row r="27" spans="2:67" s="7" customFormat="1" ht="15.75" customHeight="1">
      <c r="B27" s="12" t="s">
        <v>31</v>
      </c>
      <c r="C27" s="13" t="s">
        <v>32</v>
      </c>
      <c r="D27" s="14">
        <f>D15-D16</f>
        <v>4070690.379999999</v>
      </c>
      <c r="E27" s="24">
        <f>E15-E16</f>
        <v>4466615.689999998</v>
      </c>
      <c r="F27" s="24">
        <f>F15-F16</f>
        <v>3110042.019999999</v>
      </c>
      <c r="G27" s="24">
        <f>G15-G16</f>
        <v>999999.6799999999</v>
      </c>
      <c r="H27" s="24">
        <f>H15-H16</f>
        <v>949999.72</v>
      </c>
      <c r="I27" s="24">
        <f>I15-I16</f>
        <v>900000</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2:67" s="7" customFormat="1" ht="15.75" customHeight="1">
      <c r="B28" s="12" t="s">
        <v>33</v>
      </c>
      <c r="C28" s="13" t="s">
        <v>34</v>
      </c>
      <c r="D28" s="14">
        <v>2269670.27</v>
      </c>
      <c r="E28" s="24">
        <v>5066616</v>
      </c>
      <c r="F28" s="24">
        <v>5757042</v>
      </c>
      <c r="G28" s="24">
        <v>1000000</v>
      </c>
      <c r="H28" s="24">
        <v>950000</v>
      </c>
      <c r="I28" s="24">
        <v>900000</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2:67" s="7" customFormat="1" ht="15.75" customHeight="1">
      <c r="B29" s="12" t="s">
        <v>35</v>
      </c>
      <c r="C29" s="13" t="s">
        <v>36</v>
      </c>
      <c r="D29" s="14">
        <f>D27-D28</f>
        <v>1801020.109999999</v>
      </c>
      <c r="E29" s="24">
        <f>E27-E28</f>
        <v>-600000.3100000024</v>
      </c>
      <c r="F29" s="24">
        <f>F27-F28</f>
        <v>-2646999.980000001</v>
      </c>
      <c r="G29" s="24">
        <f>G27-G28</f>
        <v>-0.3200000000651926</v>
      </c>
      <c r="H29" s="24">
        <f>H27-H28</f>
        <v>-0.2800000000279397</v>
      </c>
      <c r="I29" s="24">
        <f>I27-I28</f>
        <v>0</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2:67" s="7" customFormat="1" ht="15.75" customHeight="1">
      <c r="B30" s="12" t="s">
        <v>37</v>
      </c>
      <c r="C30" s="13" t="s">
        <v>38</v>
      </c>
      <c r="D30" s="14">
        <f>SUM(D31:D32)</f>
        <v>0</v>
      </c>
      <c r="E30" s="24">
        <f>SUM(E31:E32)</f>
        <v>600000</v>
      </c>
      <c r="F30" s="24">
        <f>SUM(F31:F32)</f>
        <v>2647000</v>
      </c>
      <c r="G30" s="24">
        <f>SUM(G31:G32)</f>
        <v>0</v>
      </c>
      <c r="H30" s="24">
        <f>SUM(H31:H32)</f>
        <v>0</v>
      </c>
      <c r="I30" s="24">
        <f>SUM(I31:I32)</f>
        <v>0</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2:9" ht="13.5" customHeight="1">
      <c r="B31" s="15" t="s">
        <v>7</v>
      </c>
      <c r="C31" s="16" t="s">
        <v>39</v>
      </c>
      <c r="D31" s="17"/>
      <c r="E31" s="18"/>
      <c r="F31" s="18">
        <v>2647000</v>
      </c>
      <c r="G31" s="18"/>
      <c r="H31" s="18"/>
      <c r="I31" s="18"/>
    </row>
    <row r="32" spans="2:9" ht="15" customHeight="1">
      <c r="B32" s="15" t="s">
        <v>7</v>
      </c>
      <c r="C32" s="16" t="s">
        <v>40</v>
      </c>
      <c r="D32" s="17"/>
      <c r="E32" s="18">
        <v>600000</v>
      </c>
      <c r="F32" s="18"/>
      <c r="G32" s="18"/>
      <c r="H32" s="18"/>
      <c r="I32" s="18"/>
    </row>
    <row r="33" spans="2:9" ht="45.75" customHeight="1">
      <c r="B33" s="15"/>
      <c r="C33" s="23" t="s">
        <v>41</v>
      </c>
      <c r="D33" s="29">
        <f>D16*100/D6</f>
        <v>1.9557194909030806</v>
      </c>
      <c r="E33" s="29">
        <f>E16*100/E6</f>
        <v>2.3938252438872047</v>
      </c>
      <c r="F33" s="29">
        <f>F16*100/F6</f>
        <v>1.876318000107216</v>
      </c>
      <c r="G33" s="29">
        <f>G16*100/G6</f>
        <v>5.170724404665817</v>
      </c>
      <c r="H33" s="29">
        <f>H16*100/H6</f>
        <v>4.859434921936777</v>
      </c>
      <c r="I33" s="29">
        <f>I16*100/I6</f>
        <v>4.4700365084536875</v>
      </c>
    </row>
    <row r="34" spans="2:7" ht="12.75" customHeight="1" hidden="1">
      <c r="B34" s="30" t="s">
        <v>42</v>
      </c>
      <c r="C34" s="30"/>
      <c r="D34" s="31"/>
      <c r="E34" s="31"/>
      <c r="F34" s="31"/>
      <c r="G34" s="31"/>
    </row>
    <row r="35" spans="2:7" ht="12.75" customHeight="1" hidden="1">
      <c r="B35" s="32" t="s">
        <v>43</v>
      </c>
      <c r="C35" s="32"/>
      <c r="D35" s="32"/>
      <c r="E35" s="33"/>
      <c r="F35" s="33"/>
      <c r="G35" s="33"/>
    </row>
    <row r="36" spans="2:7" ht="21" customHeight="1">
      <c r="B36" s="34" t="s">
        <v>44</v>
      </c>
      <c r="C36" s="35" t="s">
        <v>45</v>
      </c>
      <c r="D36" s="36"/>
      <c r="E36" s="36"/>
      <c r="F36" s="33"/>
      <c r="G36" s="33"/>
    </row>
    <row r="37" spans="3:7" ht="12.75">
      <c r="C37" s="33"/>
      <c r="D37" s="33"/>
      <c r="E37" s="33"/>
      <c r="F37" s="33"/>
      <c r="G37" s="33"/>
    </row>
    <row r="38" spans="3:7" ht="12.75">
      <c r="C38" s="33"/>
      <c r="D38" s="33"/>
      <c r="E38" s="33"/>
      <c r="F38" s="33"/>
      <c r="G38" s="33"/>
    </row>
  </sheetData>
  <mergeCells count="6">
    <mergeCell ref="B2:I2"/>
    <mergeCell ref="B3:B4"/>
    <mergeCell ref="C3:C4"/>
    <mergeCell ref="D3:I3"/>
    <mergeCell ref="B34:C34"/>
    <mergeCell ref="B35:D35"/>
  </mergeCells>
  <printOptions/>
  <pageMargins left="0" right="0" top="0.19652777777777777" bottom="0" header="0.5118055555555555" footer="0.511805555555555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B1:CI36"/>
  <sheetViews>
    <sheetView tabSelected="1" workbookViewId="0" topLeftCell="A1">
      <selection activeCell="A1" sqref="A1:J36"/>
    </sheetView>
  </sheetViews>
  <sheetFormatPr defaultColWidth="9.00390625" defaultRowHeight="12.75"/>
  <cols>
    <col min="1" max="2" width="3.375" style="0" customWidth="1"/>
    <col min="3" max="3" width="30.375" style="0" customWidth="1"/>
    <col min="4" max="10" width="13.75390625" style="0" customWidth="1"/>
    <col min="11" max="87" width="9.125" style="1" customWidth="1"/>
  </cols>
  <sheetData>
    <row r="1" spans="2:10" ht="15.75" customHeight="1">
      <c r="B1" s="37" t="s">
        <v>1</v>
      </c>
      <c r="C1" s="4" t="s">
        <v>2</v>
      </c>
      <c r="D1" s="38" t="s">
        <v>46</v>
      </c>
      <c r="E1" s="38"/>
      <c r="F1" s="38"/>
      <c r="G1" s="38"/>
      <c r="H1" s="38"/>
      <c r="I1" s="38"/>
      <c r="J1" s="38"/>
    </row>
    <row r="2" spans="2:10" ht="13.5" customHeight="1">
      <c r="B2" s="39"/>
      <c r="C2" s="4"/>
      <c r="D2" s="4">
        <v>2014</v>
      </c>
      <c r="E2" s="4">
        <v>2015</v>
      </c>
      <c r="F2" s="4">
        <v>2016</v>
      </c>
      <c r="G2" s="4">
        <v>2017</v>
      </c>
      <c r="H2" s="4">
        <v>2018</v>
      </c>
      <c r="I2" s="4">
        <v>2019</v>
      </c>
      <c r="J2" s="4">
        <v>2020</v>
      </c>
    </row>
    <row r="3" spans="2:87" s="7" customFormat="1" ht="24" customHeight="1">
      <c r="B3" s="8" t="s">
        <v>3</v>
      </c>
      <c r="C3" s="9" t="s">
        <v>4</v>
      </c>
      <c r="D3" s="11">
        <v>476000</v>
      </c>
      <c r="E3" s="11">
        <v>476000</v>
      </c>
      <c r="F3" s="11">
        <v>410000</v>
      </c>
      <c r="G3" s="11">
        <v>410000</v>
      </c>
      <c r="H3" s="11">
        <v>344000</v>
      </c>
      <c r="I3" s="11">
        <v>344000</v>
      </c>
      <c r="J3" s="11">
        <v>140000</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row>
    <row r="4" spans="2:87" s="7" customFormat="1" ht="14.25" customHeight="1">
      <c r="B4" s="12" t="s">
        <v>5</v>
      </c>
      <c r="C4" s="13" t="s">
        <v>6</v>
      </c>
      <c r="D4" s="24">
        <v>16116342</v>
      </c>
      <c r="E4" s="24">
        <v>16551822</v>
      </c>
      <c r="F4" s="24">
        <v>16901952</v>
      </c>
      <c r="G4" s="24">
        <v>17420905</v>
      </c>
      <c r="H4" s="24">
        <v>17839655</v>
      </c>
      <c r="I4" s="24">
        <v>18267938</v>
      </c>
      <c r="J4" s="24">
        <v>18267938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row>
    <row r="5" spans="2:10" ht="12.75" customHeight="1">
      <c r="B5" s="15" t="s">
        <v>7</v>
      </c>
      <c r="C5" s="16" t="s">
        <v>8</v>
      </c>
      <c r="D5" s="18">
        <v>7500000</v>
      </c>
      <c r="E5" s="18">
        <v>7800000</v>
      </c>
      <c r="F5" s="18">
        <v>8100000</v>
      </c>
      <c r="G5" s="18">
        <v>8400000</v>
      </c>
      <c r="H5" s="18">
        <v>8700000</v>
      </c>
      <c r="I5" s="18">
        <v>9000000</v>
      </c>
      <c r="J5" s="18">
        <v>9300000</v>
      </c>
    </row>
    <row r="6" spans="2:10" ht="13.5" customHeight="1">
      <c r="B6" s="15" t="s">
        <v>7</v>
      </c>
      <c r="C6" s="16" t="s">
        <v>9</v>
      </c>
      <c r="D6" s="18">
        <v>350000</v>
      </c>
      <c r="E6" s="18">
        <v>370000</v>
      </c>
      <c r="F6" s="18">
        <v>307000</v>
      </c>
      <c r="G6" s="18">
        <v>308000</v>
      </c>
      <c r="H6" s="18">
        <v>309000</v>
      </c>
      <c r="I6" s="18">
        <v>310000</v>
      </c>
      <c r="J6" s="18">
        <v>311000</v>
      </c>
    </row>
    <row r="7" spans="2:10" ht="15" customHeight="1">
      <c r="B7" s="15" t="s">
        <v>7</v>
      </c>
      <c r="C7" s="16" t="s">
        <v>10</v>
      </c>
      <c r="D7" s="18">
        <v>1770242</v>
      </c>
      <c r="E7" s="18">
        <v>1775800</v>
      </c>
      <c r="F7" s="18">
        <v>1776810</v>
      </c>
      <c r="G7" s="18">
        <v>1780400</v>
      </c>
      <c r="H7" s="18">
        <v>1781500</v>
      </c>
      <c r="I7" s="18">
        <v>1789800</v>
      </c>
      <c r="J7" s="18">
        <v>1790400</v>
      </c>
    </row>
    <row r="8" spans="2:10" ht="15" customHeight="1">
      <c r="B8" s="15" t="s">
        <v>7</v>
      </c>
      <c r="C8" s="16" t="s">
        <v>11</v>
      </c>
      <c r="D8" s="18">
        <f>D4-D5-D6-D7-D11</f>
        <v>5297352</v>
      </c>
      <c r="E8" s="18">
        <f>E4-E5-E6-E7-E11</f>
        <v>5353301</v>
      </c>
      <c r="F8" s="18">
        <f>F4-F5-F6-F7-F11</f>
        <v>5311415</v>
      </c>
      <c r="G8" s="18">
        <f>G4-G5-G6-G7-G11</f>
        <v>5425471</v>
      </c>
      <c r="H8" s="18">
        <f>H4-H5-H6-H7-H11</f>
        <v>5426032</v>
      </c>
      <c r="I8" s="18">
        <f>I4-I5-I6-I7-I11</f>
        <v>5422415</v>
      </c>
      <c r="J8" s="18">
        <f>J4-J5-J6-J7-J11</f>
        <v>4976368</v>
      </c>
    </row>
    <row r="9" spans="2:10" s="1" customFormat="1" ht="15" customHeight="1">
      <c r="B9" s="19"/>
      <c r="C9" s="20" t="s">
        <v>12</v>
      </c>
      <c r="D9" s="22">
        <v>1526295</v>
      </c>
      <c r="E9" s="22">
        <v>1572083</v>
      </c>
      <c r="F9" s="22">
        <v>1634967</v>
      </c>
      <c r="G9" s="22">
        <v>1684016</v>
      </c>
      <c r="H9" s="22">
        <v>1734536</v>
      </c>
      <c r="I9" s="22">
        <v>1803918</v>
      </c>
      <c r="J9" s="22">
        <v>1858035</v>
      </c>
    </row>
    <row r="10" spans="2:10" s="1" customFormat="1" ht="24" customHeight="1">
      <c r="B10" s="19"/>
      <c r="C10" s="20" t="s">
        <v>13</v>
      </c>
      <c r="D10" s="22">
        <v>10000</v>
      </c>
      <c r="E10" s="22">
        <v>10000</v>
      </c>
      <c r="F10" s="22">
        <v>10000</v>
      </c>
      <c r="G10" s="22">
        <v>10000</v>
      </c>
      <c r="H10" s="22">
        <v>10000</v>
      </c>
      <c r="I10" s="22">
        <v>10000</v>
      </c>
      <c r="J10" s="22">
        <v>10000</v>
      </c>
    </row>
    <row r="11" spans="2:10" ht="33.75" customHeight="1">
      <c r="B11" s="15" t="s">
        <v>7</v>
      </c>
      <c r="C11" s="23" t="s">
        <v>14</v>
      </c>
      <c r="D11" s="18">
        <v>1198748</v>
      </c>
      <c r="E11" s="18">
        <v>1252721</v>
      </c>
      <c r="F11" s="18">
        <v>1406727</v>
      </c>
      <c r="G11" s="18">
        <v>1507034</v>
      </c>
      <c r="H11" s="18">
        <v>1623123</v>
      </c>
      <c r="I11" s="18">
        <v>1745723</v>
      </c>
      <c r="J11" s="18">
        <v>1890170</v>
      </c>
    </row>
    <row r="12" spans="2:87" s="7" customFormat="1" ht="25.5" customHeight="1">
      <c r="B12" s="12" t="s">
        <v>15</v>
      </c>
      <c r="C12" s="13" t="s">
        <v>16</v>
      </c>
      <c r="D12" s="24">
        <v>14720342</v>
      </c>
      <c r="E12" s="24">
        <v>15136645</v>
      </c>
      <c r="F12" s="24">
        <v>15366997</v>
      </c>
      <c r="G12" s="24">
        <v>15818161</v>
      </c>
      <c r="H12" s="24">
        <v>16152201</v>
      </c>
      <c r="I12" s="24">
        <v>16488124</v>
      </c>
      <c r="J12" s="24">
        <v>16373165</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row>
    <row r="13" spans="2:87" s="7" customFormat="1" ht="15.75" customHeight="1">
      <c r="B13" s="12" t="s">
        <v>17</v>
      </c>
      <c r="C13" s="13" t="s">
        <v>18</v>
      </c>
      <c r="D13" s="24">
        <f>(D3+D4)-D12</f>
        <v>1872000</v>
      </c>
      <c r="E13" s="24">
        <f>(E3+E4)-E12</f>
        <v>1891177</v>
      </c>
      <c r="F13" s="24">
        <f>(F3+F4)-F12</f>
        <v>1944955</v>
      </c>
      <c r="G13" s="24">
        <f>(G3+G4)-G12</f>
        <v>2012744</v>
      </c>
      <c r="H13" s="24">
        <f>(H3+H4)-H12</f>
        <v>2031454</v>
      </c>
      <c r="I13" s="24">
        <f>(I3+I4)-I12</f>
        <v>2123814</v>
      </c>
      <c r="J13" s="24">
        <f>(J3+J4)-J12</f>
        <v>2034773</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row>
    <row r="14" spans="2:87" s="7" customFormat="1" ht="15.75" customHeight="1">
      <c r="B14" s="12" t="s">
        <v>19</v>
      </c>
      <c r="C14" s="13" t="s">
        <v>20</v>
      </c>
      <c r="D14" s="24">
        <f>D15+D17</f>
        <v>673252</v>
      </c>
      <c r="E14" s="24">
        <f>E15+E17</f>
        <v>638456</v>
      </c>
      <c r="F14" s="24">
        <f>F15+F17</f>
        <v>538228</v>
      </c>
      <c r="G14" s="24">
        <f>G15+G17</f>
        <v>505710</v>
      </c>
      <c r="H14" s="24">
        <f>H15+H17</f>
        <v>408331</v>
      </c>
      <c r="I14" s="24">
        <f>I15+I17</f>
        <v>378091</v>
      </c>
      <c r="J14" s="24">
        <f>J15+J17</f>
        <v>144603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row>
    <row r="15" spans="2:10" ht="15" customHeight="1">
      <c r="B15" s="15" t="s">
        <v>7</v>
      </c>
      <c r="C15" s="16" t="s">
        <v>21</v>
      </c>
      <c r="D15" s="18">
        <v>476000</v>
      </c>
      <c r="E15" s="18">
        <v>476000</v>
      </c>
      <c r="F15" s="18">
        <v>410000</v>
      </c>
      <c r="G15" s="18">
        <v>410000</v>
      </c>
      <c r="H15" s="18">
        <v>344000</v>
      </c>
      <c r="I15" s="18">
        <v>344000</v>
      </c>
      <c r="J15" s="18">
        <v>140000</v>
      </c>
    </row>
    <row r="16" spans="2:10" ht="15" customHeight="1">
      <c r="B16" s="15"/>
      <c r="C16" s="23" t="s">
        <v>22</v>
      </c>
      <c r="D16" s="18">
        <v>64000</v>
      </c>
      <c r="E16" s="18">
        <v>64000</v>
      </c>
      <c r="F16" s="18">
        <v>64000</v>
      </c>
      <c r="G16" s="18">
        <v>64000</v>
      </c>
      <c r="H16" s="18">
        <v>64000</v>
      </c>
      <c r="I16" s="18">
        <v>64000</v>
      </c>
      <c r="J16" s="18"/>
    </row>
    <row r="17" spans="2:10" ht="15" customHeight="1">
      <c r="B17" s="15" t="s">
        <v>7</v>
      </c>
      <c r="C17" s="16" t="s">
        <v>23</v>
      </c>
      <c r="D17" s="18">
        <v>197252</v>
      </c>
      <c r="E17" s="18">
        <v>162456</v>
      </c>
      <c r="F17" s="18">
        <v>128228</v>
      </c>
      <c r="G17" s="18">
        <v>95710</v>
      </c>
      <c r="H17" s="18">
        <v>64331</v>
      </c>
      <c r="I17" s="18">
        <v>34091</v>
      </c>
      <c r="J17" s="18">
        <v>4603</v>
      </c>
    </row>
    <row r="18" spans="2:10" ht="15" customHeight="1">
      <c r="B18" s="15"/>
      <c r="C18" s="23" t="s">
        <v>24</v>
      </c>
      <c r="D18" s="18">
        <v>12688</v>
      </c>
      <c r="E18" s="18">
        <v>10448</v>
      </c>
      <c r="F18" s="18">
        <v>8208</v>
      </c>
      <c r="G18" s="18">
        <v>5968</v>
      </c>
      <c r="H18" s="18">
        <v>3728</v>
      </c>
      <c r="I18" s="18">
        <v>1488</v>
      </c>
      <c r="J18" s="18">
        <v>0</v>
      </c>
    </row>
    <row r="19" spans="2:10" ht="25.5" customHeight="1">
      <c r="B19" s="15"/>
      <c r="C19" s="16" t="s">
        <v>25</v>
      </c>
      <c r="D19" s="18">
        <f>D15+D17</f>
        <v>673252</v>
      </c>
      <c r="E19" s="18">
        <f>E15+E17</f>
        <v>638456</v>
      </c>
      <c r="F19" s="18">
        <f>F15+F17</f>
        <v>538228</v>
      </c>
      <c r="G19" s="18">
        <f>G15+G17</f>
        <v>505710</v>
      </c>
      <c r="H19" s="18">
        <f>H15+H17</f>
        <v>408331</v>
      </c>
      <c r="I19" s="18">
        <f>I15+I17</f>
        <v>378091</v>
      </c>
      <c r="J19" s="18">
        <f>J15+J17</f>
        <v>144603</v>
      </c>
    </row>
    <row r="20" spans="2:10" ht="12.75" customHeight="1" hidden="1">
      <c r="B20" s="15"/>
      <c r="C20" s="40" t="s">
        <v>27</v>
      </c>
      <c r="D20" s="41"/>
      <c r="E20" s="41"/>
      <c r="F20" s="41"/>
      <c r="G20" s="41"/>
      <c r="H20" s="41"/>
      <c r="I20" s="41"/>
      <c r="J20" s="41"/>
    </row>
    <row r="21" spans="2:10" ht="12.75" customHeight="1" hidden="1">
      <c r="B21" s="15"/>
      <c r="C21" s="40" t="s">
        <v>28</v>
      </c>
      <c r="D21" s="41"/>
      <c r="E21" s="41"/>
      <c r="F21" s="41"/>
      <c r="G21" s="41"/>
      <c r="H21" s="41"/>
      <c r="I21" s="41"/>
      <c r="J21" s="41"/>
    </row>
    <row r="22" spans="2:10" ht="15" customHeight="1">
      <c r="B22" s="15" t="s">
        <v>7</v>
      </c>
      <c r="C22" s="20" t="s">
        <v>26</v>
      </c>
      <c r="D22" s="41"/>
      <c r="E22" s="41"/>
      <c r="F22" s="41"/>
      <c r="G22" s="41"/>
      <c r="H22" s="41"/>
      <c r="I22" s="41"/>
      <c r="J22" s="41"/>
    </row>
    <row r="23" spans="2:10" s="1" customFormat="1" ht="15" customHeight="1">
      <c r="B23" s="19" t="s">
        <v>7</v>
      </c>
      <c r="C23" s="20" t="s">
        <v>29</v>
      </c>
      <c r="D23" s="22"/>
      <c r="E23" s="22"/>
      <c r="F23" s="22"/>
      <c r="G23" s="22"/>
      <c r="H23" s="22"/>
      <c r="I23" s="22"/>
      <c r="J23" s="22"/>
    </row>
    <row r="24" spans="2:10" s="1" customFormat="1" ht="15" customHeight="1">
      <c r="B24" s="19"/>
      <c r="C24" s="26" t="s">
        <v>30</v>
      </c>
      <c r="D24" s="28"/>
      <c r="E24" s="28"/>
      <c r="F24" s="28"/>
      <c r="G24" s="28"/>
      <c r="H24" s="28"/>
      <c r="I24" s="28"/>
      <c r="J24" s="28"/>
    </row>
    <row r="25" spans="2:87" s="7" customFormat="1" ht="15.75" customHeight="1">
      <c r="B25" s="12" t="s">
        <v>31</v>
      </c>
      <c r="C25" s="13" t="s">
        <v>32</v>
      </c>
      <c r="D25" s="24">
        <f>D13-D14</f>
        <v>1198748</v>
      </c>
      <c r="E25" s="24">
        <f>E13-E14</f>
        <v>1252721</v>
      </c>
      <c r="F25" s="24">
        <f>F13-F14</f>
        <v>1406727</v>
      </c>
      <c r="G25" s="24">
        <f>G13-G14</f>
        <v>1507034</v>
      </c>
      <c r="H25" s="24">
        <f>H13-H14</f>
        <v>1623123</v>
      </c>
      <c r="I25" s="24">
        <f>I13-I14</f>
        <v>1745723</v>
      </c>
      <c r="J25" s="24">
        <f>J13-J14</f>
        <v>1890170</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row>
    <row r="26" spans="2:87" s="7" customFormat="1" ht="15.75" customHeight="1">
      <c r="B26" s="12" t="s">
        <v>33</v>
      </c>
      <c r="C26" s="13" t="s">
        <v>34</v>
      </c>
      <c r="D26" s="24">
        <f>D11</f>
        <v>1198748</v>
      </c>
      <c r="E26" s="24">
        <f>E11</f>
        <v>1252721</v>
      </c>
      <c r="F26" s="24">
        <f>F11</f>
        <v>1406727</v>
      </c>
      <c r="G26" s="24">
        <f>G11</f>
        <v>1507034</v>
      </c>
      <c r="H26" s="24">
        <f>H11</f>
        <v>1623123</v>
      </c>
      <c r="I26" s="24">
        <f>I11</f>
        <v>1745723</v>
      </c>
      <c r="J26" s="24">
        <f>J11</f>
        <v>1890170</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row>
    <row r="27" spans="2:87" s="7" customFormat="1" ht="15.75" customHeight="1">
      <c r="B27" s="12" t="s">
        <v>35</v>
      </c>
      <c r="C27" s="13" t="s">
        <v>36</v>
      </c>
      <c r="D27" s="24">
        <f>D25-D26</f>
        <v>0</v>
      </c>
      <c r="E27" s="24">
        <f>E25-E26</f>
        <v>0</v>
      </c>
      <c r="F27" s="24">
        <f>F25-F26</f>
        <v>0</v>
      </c>
      <c r="G27" s="24">
        <f>G25-G26</f>
        <v>0</v>
      </c>
      <c r="H27" s="24">
        <f>H25-H26</f>
        <v>0</v>
      </c>
      <c r="I27" s="24">
        <f>I25-I26</f>
        <v>0</v>
      </c>
      <c r="J27" s="24">
        <f>J25-J26</f>
        <v>0</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row>
    <row r="28" spans="2:87" s="7" customFormat="1" ht="15.75" customHeight="1">
      <c r="B28" s="12" t="s">
        <v>37</v>
      </c>
      <c r="C28" s="13" t="s">
        <v>38</v>
      </c>
      <c r="D28" s="24"/>
      <c r="E28" s="24"/>
      <c r="F28" s="24"/>
      <c r="G28" s="24"/>
      <c r="H28" s="24"/>
      <c r="I28" s="24"/>
      <c r="J28" s="24"/>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row>
    <row r="29" spans="2:10" ht="15" customHeight="1">
      <c r="B29" s="15" t="s">
        <v>7</v>
      </c>
      <c r="C29" s="16" t="s">
        <v>47</v>
      </c>
      <c r="D29" s="18"/>
      <c r="E29" s="18"/>
      <c r="F29" s="18"/>
      <c r="G29" s="18"/>
      <c r="H29" s="18"/>
      <c r="I29" s="18"/>
      <c r="J29" s="18"/>
    </row>
    <row r="30" spans="2:10" ht="15" customHeight="1">
      <c r="B30" s="15" t="s">
        <v>7</v>
      </c>
      <c r="C30" s="16" t="s">
        <v>48</v>
      </c>
      <c r="D30" s="18"/>
      <c r="E30" s="18"/>
      <c r="F30" s="18"/>
      <c r="G30" s="18"/>
      <c r="H30" s="18"/>
      <c r="I30" s="18"/>
      <c r="J30" s="18"/>
    </row>
    <row r="31" spans="2:10" ht="45.75">
      <c r="B31" s="15"/>
      <c r="C31" s="16" t="s">
        <v>41</v>
      </c>
      <c r="D31" s="42">
        <f>D14*100/D4</f>
        <v>4.177449200321016</v>
      </c>
      <c r="E31" s="42">
        <f>E14*100/E4</f>
        <v>3.85731552695528</v>
      </c>
      <c r="F31" s="42">
        <f>F14*100/F4</f>
        <v>3.184413255936356</v>
      </c>
      <c r="G31" s="42">
        <f>G14*100/G4</f>
        <v>2.9028916695200393</v>
      </c>
      <c r="H31" s="42">
        <f>H14*100/H4</f>
        <v>2.2888951608088832</v>
      </c>
      <c r="I31" s="42">
        <f>I14*100/I4</f>
        <v>2.0696971929727375</v>
      </c>
      <c r="J31" s="42">
        <f>J14*100/J4</f>
        <v>0.7915671708542037</v>
      </c>
    </row>
    <row r="32" spans="2:9" ht="12.75" customHeight="1" hidden="1">
      <c r="B32" s="31" t="s">
        <v>42</v>
      </c>
      <c r="C32" s="31"/>
      <c r="E32" s="31"/>
      <c r="F32" s="31"/>
      <c r="G32" s="31"/>
      <c r="H32" s="31"/>
      <c r="I32" s="31"/>
    </row>
    <row r="33" spans="2:9" ht="12.75" customHeight="1" hidden="1">
      <c r="B33" s="33" t="s">
        <v>43</v>
      </c>
      <c r="C33" s="33"/>
      <c r="E33" s="33"/>
      <c r="F33" s="33"/>
      <c r="G33" s="33"/>
      <c r="H33" s="33"/>
      <c r="I33" s="33"/>
    </row>
    <row r="34" spans="2:9" ht="24" customHeight="1">
      <c r="B34" s="43" t="s">
        <v>44</v>
      </c>
      <c r="C34" s="35" t="s">
        <v>49</v>
      </c>
      <c r="E34" s="36"/>
      <c r="F34" s="36"/>
      <c r="G34" s="36"/>
      <c r="H34" s="33"/>
      <c r="I34" s="33"/>
    </row>
    <row r="35" spans="3:9" ht="12.75">
      <c r="C35" s="33"/>
      <c r="E35" s="33"/>
      <c r="F35" s="33"/>
      <c r="G35" s="33"/>
      <c r="H35" s="33"/>
      <c r="I35" s="33" t="s">
        <v>50</v>
      </c>
    </row>
    <row r="36" spans="3:9" ht="12.75">
      <c r="C36" s="33"/>
      <c r="E36" s="33"/>
      <c r="F36" s="33"/>
      <c r="G36" s="33"/>
      <c r="H36" s="33"/>
      <c r="I36" s="36" t="s">
        <v>51</v>
      </c>
    </row>
  </sheetData>
  <mergeCells count="1">
    <mergeCell ref="D1:J1"/>
  </mergeCells>
  <printOptions/>
  <pageMargins left="0" right="0" top="0.19652777777777777" bottom="0" header="0.5118055555555555" footer="0.5118055555555555"/>
  <pageSetup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Agołaszewska</dc:creator>
  <cp:keywords/>
  <dc:description/>
  <cp:lastModifiedBy/>
  <cp:lastPrinted>2009-12-07T09:30:36Z</cp:lastPrinted>
  <dcterms:created xsi:type="dcterms:W3CDTF">2008-12-11T11:23:46Z</dcterms:created>
  <dcterms:modified xsi:type="dcterms:W3CDTF">2009-12-07T09:30:47Z</dcterms:modified>
  <cp:category/>
  <cp:version/>
  <cp:contentType/>
  <cp:contentStatus/>
  <cp:revision>16</cp:revision>
</cp:coreProperties>
</file>