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gnoza długu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<sst xmlns="http://schemas.openxmlformats.org/spreadsheetml/2006/main" count="61" uniqueCount="54">
  <si>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Prognoza kwoty długu i spłat na rok 2008 i lata następne</t>
  </si>
  <si>
    <t>w złotych</t>
  </si>
  <si>
    <t>Lp.</t>
  </si>
  <si>
    <t>Wyszczególnienie</t>
  </si>
  <si>
    <t>Kwota długu na dzień 31.12.2008</t>
  </si>
  <si>
    <t>Prognoza</t>
  </si>
  <si>
    <t>Umorzenie</t>
  </si>
  <si>
    <t>1.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</si>
  <si>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</si>
  <si>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</si>
  <si>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Zaciągnięte zobowiązania (bez określonych w art.170 ust.3) z tytułu:</t>
  </si>
  <si>
    <t>a</t>
  </si>
  <si>
    <t>pożyczek</t>
  </si>
  <si>
    <t>b</t>
  </si>
  <si>
    <t>kredytów</t>
  </si>
  <si>
    <t>c</t>
  </si>
  <si>
    <t>obligacji</t>
  </si>
  <si>
    <t>1.2</t>
  </si>
  <si>
    <t>Planowane w roku budżetowym (bez określonych w art.170 ust.3):</t>
  </si>
  <si>
    <t>pożyczki</t>
  </si>
  <si>
    <t>kredyty,  w tym:</t>
  </si>
  <si>
    <t xml:space="preserve">   EBOiR</t>
  </si>
  <si>
    <t>obligacje</t>
  </si>
  <si>
    <t>1.3</t>
  </si>
  <si>
    <t>W związku z umową określoną w art. 170 ust.3</t>
  </si>
  <si>
    <t xml:space="preserve">Zaciągnięte zobowiązania  </t>
  </si>
  <si>
    <t>Planowane zobowiązania</t>
  </si>
  <si>
    <t>Obsługa długu (2.1+2.2+2.3)</t>
  </si>
  <si>
    <t>2.1</t>
  </si>
  <si>
    <t>Spłata rat kapitałowych z wyłączeniem zobowiązań wymienionych w art.169 ust.3</t>
  </si>
  <si>
    <t xml:space="preserve">kredytów i pożyczek </t>
  </si>
  <si>
    <t>wykup papierów wartościowych</t>
  </si>
  <si>
    <t>2.2</t>
  </si>
  <si>
    <t>Spłata rat kapitałowych z tytułu zobowiązań wymienionych w art.169 ust.3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</si>
  <si>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</si>
  <si>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</si>
  <si>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</si>
  <si>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</si>
  <si>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</si>
  <si>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</si>
  <si>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</si>
  <si>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</si>
  <si>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</si>
  <si>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 xml:space="preserve">Relacje do dochodów (w %): </t>
  </si>
  <si>
    <t>6.1</t>
  </si>
  <si>
    <r>
      <t xml:space="preserve">długu </t>
    </r>
    <r>
      <rPr>
        <sz val="10"/>
        <rFont val="Arial"/>
        <family val="2"/>
      </rPr>
      <t>(art. 170 ust. 1)         (1-2.1.a-2.1.b-2.2):3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</si>
  <si>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</si>
  <si>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</si>
  <si>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</si>
  <si>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</si>
  <si>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</si>
  <si>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</si>
  <si>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Wójt Gminy Załuski</t>
  </si>
  <si>
    <t>Romuald Woźniak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</si>
</sst>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;\-#,##0.00"/>
    <numFmt numFmtId="167" formatCode="0.00%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Arial CE"/>
      <family val="2"/>
    </font>
    <font>
      <b/>
      <sz val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19" fillId="0" borderId="0" xfId="0" applyFont="1" applyFill="1" applyAlignment="1">
      <alignment horizontal="center" vertical="center"/>
    </xf>
    <xf numFmtId="164" fontId="0" fillId="0" borderId="0" xfId="0" applyFont="1" applyAlignment="1">
      <alignment horizontal="right"/>
    </xf>
    <xf numFmtId="164" fontId="20" fillId="20" borderId="10" xfId="0" applyFont="1" applyFill="1" applyBorder="1" applyAlignment="1">
      <alignment horizontal="center" vertical="center" wrapText="1"/>
    </xf>
    <xf numFmtId="164" fontId="20" fillId="20" borderId="11" xfId="0" applyFont="1" applyFill="1" applyBorder="1" applyAlignment="1">
      <alignment horizontal="center" vertical="center"/>
    </xf>
    <xf numFmtId="164" fontId="0" fillId="24" borderId="0" xfId="0" applyFill="1" applyAlignment="1">
      <alignment/>
    </xf>
    <xf numFmtId="164" fontId="21" fillId="20" borderId="10" xfId="0" applyFont="1" applyFill="1" applyBorder="1" applyAlignment="1">
      <alignment horizontal="center" vertical="center" wrapText="1"/>
    </xf>
    <xf numFmtId="164" fontId="20" fillId="21" borderId="10" xfId="0" applyFont="1" applyFill="1" applyBorder="1" applyAlignment="1">
      <alignment horizontal="center" vertical="center" wrapText="1"/>
    </xf>
    <xf numFmtId="164" fontId="20" fillId="20" borderId="12" xfId="0" applyFont="1" applyFill="1" applyBorder="1" applyAlignment="1">
      <alignment horizontal="center" vertical="center" wrapText="1"/>
    </xf>
    <xf numFmtId="164" fontId="22" fillId="0" borderId="10" xfId="0" applyFont="1" applyBorder="1" applyAlignment="1">
      <alignment horizontal="center" wrapText="1"/>
    </xf>
    <xf numFmtId="164" fontId="22" fillId="0" borderId="10" xfId="0" applyFont="1" applyFill="1" applyBorder="1" applyAlignment="1">
      <alignment horizontal="center" wrapText="1"/>
    </xf>
    <xf numFmtId="164" fontId="23" fillId="0" borderId="12" xfId="0" applyFont="1" applyBorder="1" applyAlignment="1">
      <alignment horizontal="center"/>
    </xf>
    <xf numFmtId="164" fontId="20" fillId="0" borderId="10" xfId="0" applyFont="1" applyBorder="1" applyAlignment="1">
      <alignment horizontal="center" vertical="center" wrapText="1"/>
    </xf>
    <xf numFmtId="164" fontId="20" fillId="0" borderId="10" xfId="0" applyFont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25" borderId="10" xfId="0" applyNumberFormat="1" applyFont="1" applyFill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/>
    </xf>
    <xf numFmtId="164" fontId="20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 wrapText="1"/>
    </xf>
    <xf numFmtId="165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4" fontId="1" fillId="0" borderId="10" xfId="0" applyFont="1" applyBorder="1" applyAlignment="1">
      <alignment horizontal="center" wrapText="1"/>
    </xf>
    <xf numFmtId="164" fontId="1" fillId="0" borderId="10" xfId="0" applyFont="1" applyBorder="1" applyAlignment="1">
      <alignment horizontal="left" wrapText="1" indent="1"/>
    </xf>
    <xf numFmtId="166" fontId="0" fillId="0" borderId="10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4" fontId="0" fillId="0" borderId="10" xfId="0" applyBorder="1" applyAlignment="1">
      <alignment/>
    </xf>
    <xf numFmtId="164" fontId="1" fillId="0" borderId="10" xfId="0" applyFont="1" applyBorder="1" applyAlignment="1">
      <alignment wrapText="1"/>
    </xf>
    <xf numFmtId="165" fontId="20" fillId="0" borderId="10" xfId="0" applyNumberFormat="1" applyFont="1" applyBorder="1" applyAlignment="1">
      <alignment wrapText="1"/>
    </xf>
    <xf numFmtId="165" fontId="20" fillId="0" borderId="10" xfId="0" applyNumberFormat="1" applyFont="1" applyFill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165" fontId="1" fillId="0" borderId="10" xfId="0" applyNumberFormat="1" applyFont="1" applyFill="1" applyBorder="1" applyAlignment="1">
      <alignment wrapText="1"/>
    </xf>
    <xf numFmtId="166" fontId="1" fillId="0" borderId="12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164" fontId="1" fillId="0" borderId="10" xfId="0" applyFont="1" applyBorder="1" applyAlignment="1">
      <alignment horizontal="center" vertical="top" wrapText="1"/>
    </xf>
    <xf numFmtId="164" fontId="1" fillId="0" borderId="10" xfId="0" applyFont="1" applyFill="1" applyBorder="1" applyAlignment="1">
      <alignment horizontal="center" vertical="top" wrapText="1"/>
    </xf>
    <xf numFmtId="164" fontId="1" fillId="25" borderId="10" xfId="0" applyFont="1" applyFill="1" applyBorder="1" applyAlignment="1">
      <alignment horizontal="center" vertical="top" wrapText="1"/>
    </xf>
    <xf numFmtId="165" fontId="20" fillId="0" borderId="10" xfId="0" applyNumberFormat="1" applyFont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/>
    </xf>
    <xf numFmtId="165" fontId="0" fillId="25" borderId="10" xfId="0" applyNumberFormat="1" applyFont="1" applyFill="1" applyBorder="1" applyAlignment="1">
      <alignment/>
    </xf>
    <xf numFmtId="165" fontId="1" fillId="0" borderId="10" xfId="0" applyNumberFormat="1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0" fillId="0" borderId="12" xfId="0" applyBorder="1" applyAlignment="1">
      <alignment/>
    </xf>
    <xf numFmtId="164" fontId="1" fillId="0" borderId="10" xfId="0" applyFont="1" applyBorder="1" applyAlignment="1">
      <alignment horizontal="center" vertical="center" wrapText="1"/>
    </xf>
    <xf numFmtId="164" fontId="1" fillId="0" borderId="10" xfId="0" applyFont="1" applyFill="1" applyBorder="1" applyAlignment="1">
      <alignment horizontal="center" vertical="center" wrapText="1"/>
    </xf>
    <xf numFmtId="164" fontId="20" fillId="0" borderId="10" xfId="0" applyFont="1" applyBorder="1" applyAlignment="1">
      <alignment horizontal="left" wrapText="1" indent="1"/>
    </xf>
    <xf numFmtId="167" fontId="1" fillId="0" borderId="10" xfId="0" applyNumberFormat="1" applyFont="1" applyFill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center" vertical="top" wrapText="1"/>
    </xf>
    <xf numFmtId="167" fontId="1" fillId="0" borderId="12" xfId="0" applyNumberFormat="1" applyFont="1" applyBorder="1" applyAlignment="1">
      <alignment horizontal="center" vertical="top" wrapText="1"/>
    </xf>
    <xf numFmtId="164" fontId="24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workbookViewId="0" topLeftCell="I25">
      <selection activeCell="L39" sqref="L39"/>
    </sheetView>
  </sheetViews>
  <sheetFormatPr defaultColWidth="9.00390625" defaultRowHeight="12.75"/>
  <cols>
    <col min="1" max="1" width="7.00390625" style="0" customWidth="1"/>
    <col min="2" max="2" width="25.625" style="0" customWidth="1"/>
    <col min="3" max="3" width="16.625" style="0" customWidth="1"/>
    <col min="4" max="4" width="14.75390625" style="0" customWidth="1"/>
    <col min="5" max="5" width="15.75390625" style="1" customWidth="1"/>
    <col min="6" max="6" width="14.875" style="0" customWidth="1"/>
    <col min="7" max="7" width="16.375" style="0" customWidth="1"/>
    <col min="8" max="8" width="15.25390625" style="0" customWidth="1"/>
    <col min="9" max="9" width="13.75390625" style="0" customWidth="1"/>
    <col min="10" max="10" width="15.00390625" style="0" customWidth="1"/>
    <col min="11" max="11" width="14.875" style="0" customWidth="1"/>
    <col min="12" max="12" width="13.75390625" style="0" customWidth="1"/>
    <col min="13" max="15" width="12.75390625" style="0" customWidth="1"/>
    <col min="16" max="16" width="13.625" style="0" customWidth="1"/>
  </cols>
  <sheetData>
    <row r="1" spans="1:8" ht="26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7.25">
      <c r="A2" s="3"/>
      <c r="B2" s="3"/>
      <c r="C2" s="3"/>
      <c r="D2" s="3"/>
      <c r="E2" s="4"/>
      <c r="F2" s="3"/>
      <c r="G2" s="3"/>
      <c r="H2" s="3"/>
    </row>
    <row r="3" ht="12.75">
      <c r="H3" s="5" t="s">
        <v>1</v>
      </c>
    </row>
    <row r="4" spans="1:16" ht="12.75" customHeight="1">
      <c r="A4" s="6" t="s">
        <v>2</v>
      </c>
      <c r="B4" s="6" t="s">
        <v>3</v>
      </c>
      <c r="C4" s="6" t="s">
        <v>4</v>
      </c>
      <c r="D4" s="7" t="s">
        <v>5</v>
      </c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</row>
    <row r="5" spans="1:16" ht="38.25" customHeight="1">
      <c r="A5" s="6"/>
      <c r="B5" s="6"/>
      <c r="C5" s="6"/>
      <c r="D5" s="9" t="s">
        <v>6</v>
      </c>
      <c r="E5" s="10">
        <v>2009</v>
      </c>
      <c r="F5" s="6">
        <v>2010</v>
      </c>
      <c r="G5" s="6">
        <v>2011</v>
      </c>
      <c r="H5" s="6">
        <v>2012</v>
      </c>
      <c r="I5" s="6">
        <v>2013</v>
      </c>
      <c r="J5" s="6">
        <v>2014</v>
      </c>
      <c r="K5" s="6">
        <v>2015</v>
      </c>
      <c r="L5" s="6">
        <v>2016</v>
      </c>
      <c r="M5" s="6">
        <v>2017</v>
      </c>
      <c r="N5" s="6">
        <v>2018</v>
      </c>
      <c r="O5" s="6">
        <v>2019</v>
      </c>
      <c r="P5" s="11">
        <v>2020</v>
      </c>
    </row>
    <row r="6" spans="1:16" ht="12.75">
      <c r="A6" s="12">
        <v>1</v>
      </c>
      <c r="B6" s="12">
        <v>2</v>
      </c>
      <c r="C6" s="12">
        <v>3</v>
      </c>
      <c r="D6" s="12">
        <v>4</v>
      </c>
      <c r="E6" s="13">
        <v>6</v>
      </c>
      <c r="F6" s="12">
        <v>7</v>
      </c>
      <c r="G6" s="12">
        <v>8</v>
      </c>
      <c r="H6" s="12">
        <v>9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4">
        <v>12</v>
      </c>
    </row>
    <row r="7" spans="1:16" ht="24.75">
      <c r="A7" s="15" t="s">
        <v>7</v>
      </c>
      <c r="B7" s="16" t="s">
        <v>8</v>
      </c>
      <c r="C7" s="17">
        <f>C8+C12+C17</f>
        <v>1293200</v>
      </c>
      <c r="D7" s="17"/>
      <c r="E7" s="17">
        <f>E8+E12+E17</f>
        <v>1893200</v>
      </c>
      <c r="F7" s="18">
        <f>F8+F12+F17</f>
        <v>4241600</v>
      </c>
      <c r="G7" s="18">
        <f aca="true" t="shared" si="0" ref="G7:O7">G8+G12+G17</f>
        <v>4019000</v>
      </c>
      <c r="H7" s="18">
        <f t="shared" si="0"/>
        <v>3554000</v>
      </c>
      <c r="I7" s="18">
        <f t="shared" si="0"/>
        <v>3076000</v>
      </c>
      <c r="J7" s="18">
        <f t="shared" si="0"/>
        <v>2600000</v>
      </c>
      <c r="K7" s="18">
        <f t="shared" si="0"/>
        <v>2124000</v>
      </c>
      <c r="L7" s="19">
        <f>L8+L12+L17</f>
        <v>1648000</v>
      </c>
      <c r="M7" s="18">
        <f t="shared" si="0"/>
        <v>1238000</v>
      </c>
      <c r="N7" s="18">
        <f t="shared" si="0"/>
        <v>828000</v>
      </c>
      <c r="O7" s="18">
        <f t="shared" si="0"/>
        <v>484000</v>
      </c>
      <c r="P7" s="20">
        <f>P8</f>
        <v>140000</v>
      </c>
    </row>
    <row r="8" spans="1:16" ht="36.75">
      <c r="A8" s="21" t="s">
        <v>9</v>
      </c>
      <c r="B8" s="22" t="s">
        <v>10</v>
      </c>
      <c r="C8" s="23">
        <f>SUM(C9:C10)</f>
        <v>1293200</v>
      </c>
      <c r="D8" s="23"/>
      <c r="E8" s="23">
        <f aca="true" t="shared" si="1" ref="E8:O8">SUM(E9:E10)</f>
        <v>1293200</v>
      </c>
      <c r="F8" s="24">
        <f t="shared" si="1"/>
        <v>1594600</v>
      </c>
      <c r="G8" s="24">
        <f t="shared" si="1"/>
        <v>4019000</v>
      </c>
      <c r="H8" s="24">
        <f t="shared" si="1"/>
        <v>3554000</v>
      </c>
      <c r="I8" s="24">
        <f t="shared" si="1"/>
        <v>3076000</v>
      </c>
      <c r="J8" s="24">
        <f t="shared" si="1"/>
        <v>2600000</v>
      </c>
      <c r="K8" s="24">
        <f t="shared" si="1"/>
        <v>2124000</v>
      </c>
      <c r="L8" s="24">
        <f t="shared" si="1"/>
        <v>1648000</v>
      </c>
      <c r="M8" s="24">
        <f t="shared" si="1"/>
        <v>1238000</v>
      </c>
      <c r="N8" s="24">
        <f t="shared" si="1"/>
        <v>828000</v>
      </c>
      <c r="O8" s="24">
        <f t="shared" si="1"/>
        <v>484000</v>
      </c>
      <c r="P8" s="20">
        <v>140000</v>
      </c>
    </row>
    <row r="9" spans="1:16" ht="12.75">
      <c r="A9" s="25" t="s">
        <v>11</v>
      </c>
      <c r="B9" s="26" t="s">
        <v>12</v>
      </c>
      <c r="C9" s="23">
        <v>1193200</v>
      </c>
      <c r="D9" s="23"/>
      <c r="E9" s="23">
        <v>1193200</v>
      </c>
      <c r="F9" s="24">
        <v>1594600</v>
      </c>
      <c r="G9" s="24">
        <v>1372000</v>
      </c>
      <c r="H9" s="24">
        <v>1174000</v>
      </c>
      <c r="I9" s="24">
        <v>976000</v>
      </c>
      <c r="J9" s="24">
        <v>780000</v>
      </c>
      <c r="K9" s="24">
        <v>584000</v>
      </c>
      <c r="L9" s="24">
        <v>388000</v>
      </c>
      <c r="M9" s="24">
        <v>258000</v>
      </c>
      <c r="N9" s="24">
        <v>128000</v>
      </c>
      <c r="O9" s="24">
        <v>64000</v>
      </c>
      <c r="P9" s="20"/>
    </row>
    <row r="10" spans="1:16" ht="12.75">
      <c r="A10" s="25" t="s">
        <v>13</v>
      </c>
      <c r="B10" s="26" t="s">
        <v>14</v>
      </c>
      <c r="C10" s="24">
        <v>100000</v>
      </c>
      <c r="D10" s="24"/>
      <c r="E10" s="23">
        <v>100000</v>
      </c>
      <c r="F10" s="24"/>
      <c r="G10" s="24">
        <v>2647000</v>
      </c>
      <c r="H10" s="24">
        <v>2380000</v>
      </c>
      <c r="I10" s="24">
        <v>2100000</v>
      </c>
      <c r="J10" s="24">
        <v>1820000</v>
      </c>
      <c r="K10" s="24">
        <v>1540000</v>
      </c>
      <c r="L10" s="24">
        <v>1260000</v>
      </c>
      <c r="M10" s="24">
        <v>980000</v>
      </c>
      <c r="N10" s="27">
        <v>700000</v>
      </c>
      <c r="O10" s="27">
        <v>420000</v>
      </c>
      <c r="P10" s="28">
        <v>140000</v>
      </c>
    </row>
    <row r="11" spans="1:16" ht="12.75">
      <c r="A11" s="25" t="s">
        <v>15</v>
      </c>
      <c r="B11" s="26" t="s">
        <v>16</v>
      </c>
      <c r="C11" s="24"/>
      <c r="D11" s="24"/>
      <c r="E11" s="23"/>
      <c r="F11" s="24"/>
      <c r="G11" s="24"/>
      <c r="H11" s="24"/>
      <c r="I11" s="24"/>
      <c r="J11" s="24"/>
      <c r="K11" s="24"/>
      <c r="L11" s="24"/>
      <c r="M11" s="24"/>
      <c r="N11" s="29"/>
      <c r="O11" s="29"/>
      <c r="P11" s="28"/>
    </row>
    <row r="12" spans="1:16" ht="48.75">
      <c r="A12" s="21" t="s">
        <v>17</v>
      </c>
      <c r="B12" s="22" t="s">
        <v>18</v>
      </c>
      <c r="C12" s="24"/>
      <c r="D12" s="24"/>
      <c r="E12" s="23">
        <f>E13</f>
        <v>600000</v>
      </c>
      <c r="F12" s="24">
        <f>F14</f>
        <v>2647000</v>
      </c>
      <c r="G12" s="24"/>
      <c r="H12" s="24"/>
      <c r="I12" s="24"/>
      <c r="J12" s="24"/>
      <c r="K12" s="24"/>
      <c r="L12" s="24"/>
      <c r="M12" s="24"/>
      <c r="N12" s="29"/>
      <c r="O12" s="29"/>
      <c r="P12" s="28"/>
    </row>
    <row r="13" spans="1:16" ht="12.75">
      <c r="A13" s="25" t="s">
        <v>11</v>
      </c>
      <c r="B13" s="26" t="s">
        <v>19</v>
      </c>
      <c r="C13" s="24"/>
      <c r="D13" s="24"/>
      <c r="E13" s="23">
        <v>600000</v>
      </c>
      <c r="F13" s="24"/>
      <c r="G13" s="24"/>
      <c r="H13" s="24"/>
      <c r="I13" s="24"/>
      <c r="J13" s="24"/>
      <c r="K13" s="24"/>
      <c r="L13" s="24"/>
      <c r="M13" s="24"/>
      <c r="N13" s="29"/>
      <c r="O13" s="29"/>
      <c r="P13" s="28"/>
    </row>
    <row r="14" spans="1:16" ht="12.75">
      <c r="A14" s="25" t="s">
        <v>13</v>
      </c>
      <c r="B14" s="26" t="s">
        <v>20</v>
      </c>
      <c r="C14" s="24"/>
      <c r="D14" s="24"/>
      <c r="E14" s="23"/>
      <c r="F14" s="24">
        <v>2647000</v>
      </c>
      <c r="G14" s="24"/>
      <c r="H14" s="24"/>
      <c r="I14" s="24"/>
      <c r="J14" s="24"/>
      <c r="K14" s="24"/>
      <c r="L14" s="24"/>
      <c r="M14" s="24"/>
      <c r="N14" s="29"/>
      <c r="O14" s="29"/>
      <c r="P14" s="28"/>
    </row>
    <row r="15" spans="1:16" ht="12.75">
      <c r="A15" s="25"/>
      <c r="B15" s="30" t="s">
        <v>21</v>
      </c>
      <c r="C15" s="24"/>
      <c r="D15" s="24"/>
      <c r="E15" s="23"/>
      <c r="F15" s="24"/>
      <c r="G15" s="24"/>
      <c r="H15" s="24"/>
      <c r="I15" s="24"/>
      <c r="J15" s="24"/>
      <c r="K15" s="24"/>
      <c r="L15" s="24"/>
      <c r="M15" s="24"/>
      <c r="N15" s="29"/>
      <c r="O15" s="29"/>
      <c r="P15" s="28"/>
    </row>
    <row r="16" spans="1:16" ht="12.75">
      <c r="A16" s="25" t="s">
        <v>15</v>
      </c>
      <c r="B16" s="26" t="s">
        <v>22</v>
      </c>
      <c r="C16" s="24"/>
      <c r="D16" s="24"/>
      <c r="E16" s="23"/>
      <c r="F16" s="24"/>
      <c r="G16" s="24"/>
      <c r="H16" s="24"/>
      <c r="I16" s="24"/>
      <c r="J16" s="24"/>
      <c r="K16" s="24"/>
      <c r="L16" s="24"/>
      <c r="M16" s="24"/>
      <c r="N16" s="29"/>
      <c r="O16" s="29"/>
      <c r="P16" s="28"/>
    </row>
    <row r="17" spans="1:16" ht="24.75">
      <c r="A17" s="21" t="s">
        <v>23</v>
      </c>
      <c r="B17" s="22" t="s">
        <v>24</v>
      </c>
      <c r="C17" s="31"/>
      <c r="D17" s="31"/>
      <c r="E17" s="32"/>
      <c r="F17" s="31"/>
      <c r="G17" s="31"/>
      <c r="H17" s="31"/>
      <c r="I17" s="31"/>
      <c r="J17" s="31"/>
      <c r="K17" s="31"/>
      <c r="L17" s="31"/>
      <c r="M17" s="31"/>
      <c r="N17" s="29"/>
      <c r="O17" s="29"/>
      <c r="P17" s="28"/>
    </row>
    <row r="18" spans="1:16" ht="12.75">
      <c r="A18" s="25" t="s">
        <v>11</v>
      </c>
      <c r="B18" s="30" t="s">
        <v>25</v>
      </c>
      <c r="C18" s="33"/>
      <c r="D18" s="33"/>
      <c r="E18" s="34"/>
      <c r="F18" s="33"/>
      <c r="G18" s="33"/>
      <c r="H18" s="33"/>
      <c r="I18" s="33"/>
      <c r="J18" s="33"/>
      <c r="K18" s="33"/>
      <c r="L18" s="33"/>
      <c r="M18" s="33"/>
      <c r="N18" s="29"/>
      <c r="O18" s="29"/>
      <c r="P18" s="28"/>
    </row>
    <row r="19" spans="1:16" ht="12.75">
      <c r="A19" s="25" t="s">
        <v>13</v>
      </c>
      <c r="B19" s="30" t="s">
        <v>26</v>
      </c>
      <c r="C19" s="33"/>
      <c r="D19" s="33"/>
      <c r="E19" s="34"/>
      <c r="F19" s="33"/>
      <c r="G19" s="33"/>
      <c r="H19" s="33"/>
      <c r="I19" s="33"/>
      <c r="J19" s="33"/>
      <c r="K19" s="33"/>
      <c r="L19" s="33"/>
      <c r="M19" s="33"/>
      <c r="N19" s="29"/>
      <c r="O19" s="29"/>
      <c r="P19" s="28"/>
    </row>
    <row r="20" spans="1:16" ht="12.75">
      <c r="A20" s="15">
        <v>2</v>
      </c>
      <c r="B20" s="16" t="s">
        <v>27</v>
      </c>
      <c r="C20" s="18"/>
      <c r="D20" s="18"/>
      <c r="E20" s="17">
        <f aca="true" t="shared" si="2" ref="E20:P20">E21+E24+E25</f>
        <v>340722</v>
      </c>
      <c r="F20" s="18">
        <f t="shared" si="2"/>
        <v>297443.18</v>
      </c>
      <c r="G20" s="18">
        <f t="shared" si="2"/>
        <v>767469.3200000001</v>
      </c>
      <c r="H20" s="18">
        <f t="shared" si="2"/>
        <v>744880.28</v>
      </c>
      <c r="I20" s="18">
        <f t="shared" si="2"/>
        <v>708049.04</v>
      </c>
      <c r="J20" s="18">
        <f t="shared" si="2"/>
        <v>673252.33</v>
      </c>
      <c r="K20" s="18">
        <f t="shared" si="2"/>
        <v>638455.62</v>
      </c>
      <c r="L20" s="18">
        <f t="shared" si="2"/>
        <v>538228.49</v>
      </c>
      <c r="M20" s="18">
        <f t="shared" si="2"/>
        <v>505710.14</v>
      </c>
      <c r="N20" s="18">
        <f t="shared" si="2"/>
        <v>408330.96</v>
      </c>
      <c r="O20" s="18">
        <f t="shared" si="2"/>
        <v>378090.96</v>
      </c>
      <c r="P20" s="35">
        <f t="shared" si="2"/>
        <v>144602.74</v>
      </c>
    </row>
    <row r="21" spans="1:16" ht="48.75">
      <c r="A21" s="15" t="s">
        <v>28</v>
      </c>
      <c r="B21" s="16" t="s">
        <v>29</v>
      </c>
      <c r="C21" s="18"/>
      <c r="D21" s="18"/>
      <c r="E21" s="17">
        <f>E22</f>
        <v>298600</v>
      </c>
      <c r="F21" s="18">
        <v>222600</v>
      </c>
      <c r="G21" s="18">
        <f>G22</f>
        <v>465000</v>
      </c>
      <c r="H21" s="18">
        <f>H22</f>
        <v>478000</v>
      </c>
      <c r="I21" s="18">
        <f>I22</f>
        <v>476000</v>
      </c>
      <c r="J21" s="18">
        <f>J22</f>
        <v>476000</v>
      </c>
      <c r="K21" s="18">
        <f>K22</f>
        <v>476000</v>
      </c>
      <c r="L21" s="18">
        <f>L22</f>
        <v>410000</v>
      </c>
      <c r="M21" s="18">
        <f>M22</f>
        <v>410000</v>
      </c>
      <c r="N21" s="18">
        <f>N22</f>
        <v>344000</v>
      </c>
      <c r="O21" s="18">
        <f>O22</f>
        <v>344000</v>
      </c>
      <c r="P21" s="35">
        <f>P22</f>
        <v>140000</v>
      </c>
    </row>
    <row r="22" spans="1:16" ht="12.75">
      <c r="A22" s="25" t="s">
        <v>11</v>
      </c>
      <c r="B22" s="26" t="s">
        <v>30</v>
      </c>
      <c r="C22" s="24"/>
      <c r="D22" s="24"/>
      <c r="E22" s="23">
        <v>298600</v>
      </c>
      <c r="F22" s="24">
        <v>222600</v>
      </c>
      <c r="G22" s="24">
        <v>465000</v>
      </c>
      <c r="H22" s="24">
        <v>478000</v>
      </c>
      <c r="I22" s="24">
        <v>476000</v>
      </c>
      <c r="J22" s="24">
        <v>476000</v>
      </c>
      <c r="K22" s="24">
        <v>476000</v>
      </c>
      <c r="L22" s="24">
        <v>410000</v>
      </c>
      <c r="M22" s="24">
        <v>410000</v>
      </c>
      <c r="N22" s="36">
        <v>344000</v>
      </c>
      <c r="O22" s="36">
        <v>344000</v>
      </c>
      <c r="P22" s="28">
        <v>140000</v>
      </c>
    </row>
    <row r="23" spans="1:16" ht="24.75">
      <c r="A23" s="25" t="s">
        <v>13</v>
      </c>
      <c r="B23" s="26" t="s">
        <v>31</v>
      </c>
      <c r="C23" s="37"/>
      <c r="D23" s="37"/>
      <c r="E23" s="38"/>
      <c r="F23" s="37"/>
      <c r="G23" s="37"/>
      <c r="H23" s="37"/>
      <c r="I23" s="37"/>
      <c r="J23" s="37"/>
      <c r="K23" s="37"/>
      <c r="L23" s="37"/>
      <c r="M23" s="37"/>
      <c r="N23" s="36"/>
      <c r="O23" s="36"/>
      <c r="P23" s="28"/>
    </row>
    <row r="24" spans="1:16" ht="48.75">
      <c r="A24" s="21" t="s">
        <v>32</v>
      </c>
      <c r="B24" s="22" t="s">
        <v>33</v>
      </c>
      <c r="C24" s="37"/>
      <c r="D24" s="37"/>
      <c r="E24" s="38"/>
      <c r="F24" s="39"/>
      <c r="G24" s="39"/>
      <c r="H24" s="39"/>
      <c r="I24" s="39"/>
      <c r="J24" s="39"/>
      <c r="K24" s="39"/>
      <c r="L24" s="39"/>
      <c r="M24" s="39"/>
      <c r="N24" s="36"/>
      <c r="O24" s="36"/>
      <c r="P24" s="28"/>
    </row>
    <row r="25" spans="1:16" ht="12.75">
      <c r="A25" s="21" t="s">
        <v>34</v>
      </c>
      <c r="B25" s="22" t="s">
        <v>35</v>
      </c>
      <c r="C25" s="40"/>
      <c r="D25" s="40"/>
      <c r="E25" s="41">
        <v>42122</v>
      </c>
      <c r="F25" s="42">
        <v>74843.18</v>
      </c>
      <c r="G25" s="42">
        <v>302469.32</v>
      </c>
      <c r="H25" s="42">
        <v>266880.28</v>
      </c>
      <c r="I25" s="42">
        <v>232049.04</v>
      </c>
      <c r="J25" s="42">
        <v>197252.33</v>
      </c>
      <c r="K25" s="42">
        <v>162455.62</v>
      </c>
      <c r="L25" s="42">
        <v>128228.49</v>
      </c>
      <c r="M25" s="42">
        <v>95710.14</v>
      </c>
      <c r="N25" s="36">
        <v>64330.96</v>
      </c>
      <c r="O25" s="36">
        <v>34090.96</v>
      </c>
      <c r="P25" s="28">
        <v>4602.74</v>
      </c>
    </row>
    <row r="26" spans="1:16" ht="24.75">
      <c r="A26" s="15" t="s">
        <v>36</v>
      </c>
      <c r="B26" s="16" t="s">
        <v>37</v>
      </c>
      <c r="C26" s="18"/>
      <c r="D26" s="18"/>
      <c r="E26" s="17">
        <v>15188695.14</v>
      </c>
      <c r="F26" s="17">
        <v>15852493.02</v>
      </c>
      <c r="G26" s="18">
        <v>14842588</v>
      </c>
      <c r="H26" s="18">
        <v>15328537</v>
      </c>
      <c r="I26" s="18">
        <v>15839893</v>
      </c>
      <c r="J26" s="18">
        <v>16116342</v>
      </c>
      <c r="K26" s="18">
        <v>16551822</v>
      </c>
      <c r="L26" s="18">
        <v>16901952</v>
      </c>
      <c r="M26" s="18">
        <v>17420905</v>
      </c>
      <c r="N26" s="36">
        <v>17839655</v>
      </c>
      <c r="O26" s="36">
        <v>18267938</v>
      </c>
      <c r="P26" s="28">
        <v>18267938</v>
      </c>
    </row>
    <row r="27" spans="1:16" ht="24.75">
      <c r="A27" s="15" t="s">
        <v>38</v>
      </c>
      <c r="B27" s="16" t="s">
        <v>39</v>
      </c>
      <c r="C27" s="43"/>
      <c r="D27" s="43"/>
      <c r="E27" s="17">
        <v>17820695.14</v>
      </c>
      <c r="F27" s="17">
        <v>18499493.02</v>
      </c>
      <c r="G27" s="18">
        <f>G26</f>
        <v>14842588</v>
      </c>
      <c r="H27" s="18">
        <f>H26</f>
        <v>15328537</v>
      </c>
      <c r="I27" s="18">
        <f>I26</f>
        <v>15839893</v>
      </c>
      <c r="J27" s="18">
        <v>16116342</v>
      </c>
      <c r="K27" s="18">
        <v>16551822</v>
      </c>
      <c r="L27" s="18">
        <v>16901952</v>
      </c>
      <c r="M27" s="18">
        <v>17420905</v>
      </c>
      <c r="N27" s="36">
        <v>17839655</v>
      </c>
      <c r="O27" s="36">
        <v>18267938</v>
      </c>
      <c r="P27" s="28">
        <v>18267938</v>
      </c>
    </row>
    <row r="28" spans="1:16" ht="24.75">
      <c r="A28" s="15" t="s">
        <v>40</v>
      </c>
      <c r="B28" s="16" t="s">
        <v>41</v>
      </c>
      <c r="C28" s="44"/>
      <c r="D28" s="44"/>
      <c r="E28" s="17">
        <f>E26-E27</f>
        <v>-2632000</v>
      </c>
      <c r="F28" s="18">
        <f>F26-F27</f>
        <v>-2647000</v>
      </c>
      <c r="G28" s="44"/>
      <c r="H28" s="44"/>
      <c r="I28" s="44"/>
      <c r="J28" s="44"/>
      <c r="K28" s="44"/>
      <c r="L28" s="44"/>
      <c r="M28" s="44"/>
      <c r="N28" s="29"/>
      <c r="O28" s="29"/>
      <c r="P28" s="45"/>
    </row>
    <row r="29" spans="1:16" ht="24.75">
      <c r="A29" s="15" t="s">
        <v>42</v>
      </c>
      <c r="B29" s="16" t="s">
        <v>43</v>
      </c>
      <c r="C29" s="46"/>
      <c r="D29" s="46"/>
      <c r="E29" s="47"/>
      <c r="F29" s="46"/>
      <c r="G29" s="46"/>
      <c r="H29" s="46"/>
      <c r="I29" s="46"/>
      <c r="J29" s="46"/>
      <c r="K29" s="46"/>
      <c r="L29" s="46"/>
      <c r="M29" s="46"/>
      <c r="N29" s="29"/>
      <c r="O29" s="29"/>
      <c r="P29" s="45"/>
    </row>
    <row r="30" spans="1:16" ht="24.75">
      <c r="A30" s="21" t="s">
        <v>44</v>
      </c>
      <c r="B30" s="48" t="s">
        <v>45</v>
      </c>
      <c r="C30" s="37"/>
      <c r="D30" s="37"/>
      <c r="E30" s="49">
        <f aca="true" t="shared" si="3" ref="E30:P30">(E7-E22-E23-E24)/E26</f>
        <v>0.10498597709032692</v>
      </c>
      <c r="F30" s="50">
        <f t="shared" si="3"/>
        <v>0.2535247922790128</v>
      </c>
      <c r="G30" s="50">
        <f t="shared" si="3"/>
        <v>0.2394461127668571</v>
      </c>
      <c r="H30" s="50">
        <f t="shared" si="3"/>
        <v>0.20067146655939833</v>
      </c>
      <c r="I30" s="50">
        <f t="shared" si="3"/>
        <v>0.16414252293244658</v>
      </c>
      <c r="J30" s="50">
        <f t="shared" si="3"/>
        <v>0.1317916931770249</v>
      </c>
      <c r="K30" s="50">
        <f t="shared" si="3"/>
        <v>0.09956607798223059</v>
      </c>
      <c r="L30" s="50">
        <f t="shared" si="3"/>
        <v>0.07324597774268912</v>
      </c>
      <c r="M30" s="50">
        <f t="shared" si="3"/>
        <v>0.04752910368318982</v>
      </c>
      <c r="N30" s="50">
        <f t="shared" si="3"/>
        <v>0.02713056950933188</v>
      </c>
      <c r="O30" s="50">
        <f t="shared" si="3"/>
        <v>0.007663700194296697</v>
      </c>
      <c r="P30" s="51">
        <f t="shared" si="3"/>
        <v>0</v>
      </c>
    </row>
    <row r="31" spans="1:16" ht="36.75">
      <c r="A31" s="21" t="s">
        <v>46</v>
      </c>
      <c r="B31" s="48" t="s">
        <v>47</v>
      </c>
      <c r="C31" s="37"/>
      <c r="D31" s="37"/>
      <c r="E31" s="49">
        <f aca="true" t="shared" si="4" ref="E31:P31">(E8+E12-E22-E23)/E26</f>
        <v>0.10498597709032692</v>
      </c>
      <c r="F31" s="50">
        <f t="shared" si="4"/>
        <v>0.2535247922790128</v>
      </c>
      <c r="G31" s="50">
        <f t="shared" si="4"/>
        <v>0.2394461127668571</v>
      </c>
      <c r="H31" s="50">
        <f t="shared" si="4"/>
        <v>0.20067146655939833</v>
      </c>
      <c r="I31" s="50">
        <f t="shared" si="4"/>
        <v>0.16414252293244658</v>
      </c>
      <c r="J31" s="50">
        <f t="shared" si="4"/>
        <v>0.1317916931770249</v>
      </c>
      <c r="K31" s="50">
        <f t="shared" si="4"/>
        <v>0.09956607798223059</v>
      </c>
      <c r="L31" s="50">
        <f t="shared" si="4"/>
        <v>0.07324597774268912</v>
      </c>
      <c r="M31" s="50">
        <f t="shared" si="4"/>
        <v>0.04752910368318982</v>
      </c>
      <c r="N31" s="50">
        <f t="shared" si="4"/>
        <v>0.02713056950933188</v>
      </c>
      <c r="O31" s="50">
        <f t="shared" si="4"/>
        <v>0.007663700194296697</v>
      </c>
      <c r="P31" s="51">
        <f t="shared" si="4"/>
        <v>0</v>
      </c>
    </row>
    <row r="32" spans="1:16" ht="24.75">
      <c r="A32" s="21" t="s">
        <v>48</v>
      </c>
      <c r="B32" s="48" t="s">
        <v>49</v>
      </c>
      <c r="C32" s="37"/>
      <c r="D32" s="37"/>
      <c r="E32" s="49">
        <f aca="true" t="shared" si="5" ref="E32:P32">E20/E26</f>
        <v>0.022432605096055668</v>
      </c>
      <c r="F32" s="50">
        <f t="shared" si="5"/>
        <v>0.01876318000107216</v>
      </c>
      <c r="G32" s="50">
        <f t="shared" si="5"/>
        <v>0.05170724404665818</v>
      </c>
      <c r="H32" s="50">
        <f t="shared" si="5"/>
        <v>0.048594349219367776</v>
      </c>
      <c r="I32" s="50">
        <f t="shared" si="5"/>
        <v>0.04470036760980646</v>
      </c>
      <c r="J32" s="50">
        <f t="shared" si="5"/>
        <v>0.04177451247932068</v>
      </c>
      <c r="K32" s="50">
        <f t="shared" si="5"/>
        <v>0.03857313231135521</v>
      </c>
      <c r="L32" s="50">
        <f t="shared" si="5"/>
        <v>0.03184416155009788</v>
      </c>
      <c r="M32" s="50">
        <f t="shared" si="5"/>
        <v>0.02902892473152227</v>
      </c>
      <c r="N32" s="50">
        <f t="shared" si="5"/>
        <v>0.02288894936589301</v>
      </c>
      <c r="O32" s="50">
        <f t="shared" si="5"/>
        <v>0.020696969740098745</v>
      </c>
      <c r="P32" s="51">
        <f t="shared" si="5"/>
        <v>0.007915657475955962</v>
      </c>
    </row>
    <row r="33" spans="1:16" ht="48.75">
      <c r="A33" s="21" t="s">
        <v>50</v>
      </c>
      <c r="B33" s="48" t="s">
        <v>51</v>
      </c>
      <c r="C33" s="37"/>
      <c r="D33" s="37"/>
      <c r="E33" s="49"/>
      <c r="F33" s="50"/>
      <c r="G33" s="50"/>
      <c r="H33" s="50"/>
      <c r="I33" s="50"/>
      <c r="J33" s="50"/>
      <c r="K33" s="50"/>
      <c r="L33" s="50"/>
      <c r="M33" s="50"/>
      <c r="N33" s="29"/>
      <c r="O33" s="29"/>
      <c r="P33" s="45"/>
    </row>
    <row r="35" spans="11:14" ht="12.75">
      <c r="K35" s="52"/>
      <c r="N35" s="52"/>
    </row>
    <row r="36" spans="10:14" ht="12.75">
      <c r="J36" s="52"/>
      <c r="K36" s="52"/>
      <c r="N36" s="52"/>
    </row>
    <row r="37" spans="2:11" ht="12.75">
      <c r="B37" s="1"/>
      <c r="J37" s="52"/>
      <c r="K37" s="52"/>
    </row>
    <row r="38" ht="12.75">
      <c r="N38" s="52" t="s">
        <v>52</v>
      </c>
    </row>
    <row r="39" ht="12.75">
      <c r="N39" s="52" t="s">
        <v>53</v>
      </c>
    </row>
  </sheetData>
  <mergeCells count="5">
    <mergeCell ref="A1:H1"/>
    <mergeCell ref="A4:A5"/>
    <mergeCell ref="B4:B5"/>
    <mergeCell ref="C4:C5"/>
    <mergeCell ref="D4:M4"/>
  </mergeCells>
  <printOptions/>
  <pageMargins left="0.11805555555555555" right="0.19652777777777777" top="0.15763888888888888" bottom="0.1576388888888888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2010-01-18T12:15:02Z</cp:lastPrinted>
  <dcterms:created xsi:type="dcterms:W3CDTF">1998-12-09T13:02:10Z</dcterms:created>
  <dcterms:modified xsi:type="dcterms:W3CDTF">2010-01-18T12:17:08Z</dcterms:modified>
  <cp:category/>
  <cp:version/>
  <cp:contentType/>
  <cp:contentStatus/>
  <cp:revision>11</cp:revision>
</cp:coreProperties>
</file>