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9300" windowHeight="7395"/>
  </bookViews>
  <sheets>
    <sheet name="Arkusz1" sheetId="1" r:id="rId1"/>
    <sheet name="Arkusz2" sheetId="2" r:id="rId2"/>
    <sheet name="Arkusz3" sheetId="3" r:id="rId3"/>
    <sheet name="Arkusz4" sheetId="4" r:id="rId4"/>
  </sheets>
  <calcPr calcId="124519"/>
</workbook>
</file>

<file path=xl/calcChain.xml><?xml version="1.0" encoding="utf-8"?>
<calcChain xmlns="http://schemas.openxmlformats.org/spreadsheetml/2006/main">
  <c r="G71" i="1"/>
  <c r="G70"/>
  <c r="G69"/>
  <c r="G68"/>
  <c r="G67"/>
  <c r="G66"/>
  <c r="G65"/>
  <c r="G64"/>
  <c r="G63"/>
  <c r="G62"/>
  <c r="G61"/>
  <c r="G60"/>
  <c r="G59"/>
  <c r="G58"/>
  <c r="G57"/>
  <c r="G54"/>
  <c r="G53"/>
  <c r="G52"/>
  <c r="G55" s="1"/>
  <c r="G49"/>
  <c r="G48"/>
  <c r="G47"/>
  <c r="G46"/>
  <c r="G45"/>
  <c r="G44"/>
  <c r="G43"/>
  <c r="G42"/>
  <c r="G41"/>
  <c r="G31"/>
  <c r="G32"/>
  <c r="G33"/>
  <c r="G34"/>
  <c r="G35"/>
  <c r="G36"/>
  <c r="G37"/>
  <c r="G38"/>
  <c r="G12"/>
  <c r="G11"/>
  <c r="G50" l="1"/>
  <c r="G39"/>
  <c r="G72"/>
  <c r="G28"/>
  <c r="G27"/>
  <c r="G26"/>
  <c r="G25"/>
  <c r="G24"/>
  <c r="G23"/>
  <c r="G22"/>
  <c r="G21"/>
  <c r="G20"/>
  <c r="G19"/>
  <c r="G18"/>
  <c r="G17"/>
  <c r="G16"/>
  <c r="G15"/>
  <c r="G14"/>
  <c r="G13"/>
  <c r="G5"/>
  <c r="G10"/>
  <c r="G9"/>
  <c r="G8"/>
  <c r="G7"/>
  <c r="G6"/>
  <c r="G29" l="1"/>
  <c r="G73" s="1"/>
  <c r="G75" s="1"/>
  <c r="G74" l="1"/>
</calcChain>
</file>

<file path=xl/sharedStrings.xml><?xml version="1.0" encoding="utf-8"?>
<sst xmlns="http://schemas.openxmlformats.org/spreadsheetml/2006/main" count="260" uniqueCount="187">
  <si>
    <t>Lp.</t>
  </si>
  <si>
    <t>Podstawa wyceny</t>
  </si>
  <si>
    <t>Opis</t>
  </si>
  <si>
    <t>Jednostka miary</t>
  </si>
  <si>
    <t>Ilość</t>
  </si>
  <si>
    <t>Cena jednostkowa (zł)</t>
  </si>
  <si>
    <t>1  d.1</t>
  </si>
  <si>
    <t>2 d.1</t>
  </si>
  <si>
    <t>3 d.1</t>
  </si>
  <si>
    <t>4 d.1</t>
  </si>
  <si>
    <t>5 d.1</t>
  </si>
  <si>
    <t>6 d.1</t>
  </si>
  <si>
    <t>m</t>
  </si>
  <si>
    <t>m3</t>
  </si>
  <si>
    <t>Razem pozycje d.1:</t>
  </si>
  <si>
    <t>25 d.2</t>
  </si>
  <si>
    <t>26 d.2</t>
  </si>
  <si>
    <t>27 d.2</t>
  </si>
  <si>
    <t>28 d.2</t>
  </si>
  <si>
    <t>29 d.2</t>
  </si>
  <si>
    <t>30 d.2</t>
  </si>
  <si>
    <t>szt.</t>
  </si>
  <si>
    <t>kpl.</t>
  </si>
  <si>
    <t>31 d.2</t>
  </si>
  <si>
    <t>Razem pozycje d.2:</t>
  </si>
  <si>
    <t>Razem kosztorys netto:</t>
  </si>
  <si>
    <t>Wartość        (zł)</t>
  </si>
  <si>
    <t>45333000-0</t>
  </si>
  <si>
    <t>Instalacja gazowa</t>
  </si>
  <si>
    <t>KNR-W 2-19 0301-05</t>
  </si>
  <si>
    <t>Montaż rurociągów z rur polietylenowych (HDPD) o śr. nom. 50 mm z rur w zwojach</t>
  </si>
  <si>
    <t>KNR-W 2-19
0302-01</t>
  </si>
  <si>
    <t>poł.</t>
  </si>
  <si>
    <t>Połączenia rur z polietylenu o śr. 40 mm za pomocą kształtek elektrooporowych</t>
  </si>
  <si>
    <t>Rury ochronne (osłonowe) z PE, PCW, PP o śr. nom. 75 mm</t>
  </si>
  <si>
    <t>Wykopy liniowe pod fundamenty, rurociągi, kolektory w gruntach suchych kat.III-IV z wydobyciem urobku łopatą lub wyciągiem ręcznym głębokość do 3 m (0.8-1.5 m kat.3-4)</t>
  </si>
  <si>
    <t>m2</t>
  </si>
  <si>
    <t>Kanały rurowe - podłoża z materiałów sypkich o grubości 25 cm                  24.50*0.8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</si>
  <si>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</si>
  <si>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</si>
  <si>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</si>
  <si>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</si>
  <si>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</si>
  <si>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</si>
  <si>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</si>
  <si>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</si>
  <si>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</si>
  <si>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</si>
  <si>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</si>
  <si>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</si>
  <si>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19 d.1</t>
  </si>
  <si>
    <t>20 d.1</t>
  </si>
  <si>
    <t>21 d.1</t>
  </si>
  <si>
    <t>22 d.1</t>
  </si>
  <si>
    <t>23 d.1</t>
  </si>
  <si>
    <t>24 d.1</t>
  </si>
  <si>
    <t>KNR 2-19-0219-0104</t>
  </si>
  <si>
    <t>Taśma ostrzegawcza z wkładką metalową</t>
  </si>
  <si>
    <t>Zasypywanie wykopów spycharkami z przemieszczeniem gruntu na odl. do 10 m w gruncie kat. I-III</t>
  </si>
  <si>
    <t>KNR 2-01 0236-02
analogia</t>
  </si>
  <si>
    <t>KNR 2-01 0236-02 analogia</t>
  </si>
  <si>
    <t>Zagęszczenie nasypów ubijakami mechanicznymi; grunty spoiste kat. III-IV (zagęszczenie gruntu )</t>
  </si>
  <si>
    <t>Barierki ochronne z desek na słupkach drewnianych - budowa</t>
  </si>
  <si>
    <t>Barierki ochronne z desek na słupkach drewnianych - rozebranie</t>
  </si>
  <si>
    <t>KNR 2-31 0801-03
analogia</t>
  </si>
  <si>
    <t>Mechaniczne rozebranie podbudowy betonowej o grubości 12 cm</t>
  </si>
  <si>
    <t>KNR 21-01 0142-24
analogia</t>
  </si>
  <si>
    <t>Zbiornik gazowy o pojemniści 4850 l</t>
  </si>
  <si>
    <t>Rurociągi w instalacjach gazowych miedziane o połączeniach lutowanych o śr.zewn. 42 mm na ścianach w budynkach niemieszkalnych</t>
  </si>
  <si>
    <t>KNR-W 2-19 0303-04</t>
  </si>
  <si>
    <t>KNR-W 2-19 0306-03</t>
  </si>
  <si>
    <t>KNR 2-01-0317-0506</t>
  </si>
  <si>
    <t>KNR 2-18 0501-04</t>
  </si>
  <si>
    <t>KNR 2-01 0230-01</t>
  </si>
  <si>
    <t>KNR 2-25 0417-01</t>
  </si>
  <si>
    <t>KNR 2-25 0417-02</t>
  </si>
  <si>
    <t>KNR 2-31 0803-03</t>
  </si>
  <si>
    <t>KNR-W 2-15 0306-08</t>
  </si>
  <si>
    <t>KNR-W 2-15 0306-05</t>
  </si>
  <si>
    <t>Rurociągi w instalacjach gazowych miedziane o połączeniach lutowanych o śr.zewn. 22 mm na ścianach w budynkach niemieszkalnych</t>
  </si>
  <si>
    <t>KNR-W 2-15 0302-07</t>
  </si>
  <si>
    <t>Rury oslonowe dn 65 stalowe</t>
  </si>
  <si>
    <t>KNR-W 2-15 0307-04</t>
  </si>
  <si>
    <t>Próba instalacji gazowej na ciśnienie dla wykonawcy i dostawcy gazu przed gazomierzem w budynkach niemieszkalnych - średnica rurociągu do 65 mm</t>
  </si>
  <si>
    <t>KNR-W 2-15 0313-03</t>
  </si>
  <si>
    <t>filtry gazowe</t>
  </si>
  <si>
    <t>Zawory kulowe o śr. 25 mm o połączeniach spawanych</t>
  </si>
  <si>
    <t>Zawory zwrotne</t>
  </si>
  <si>
    <t>KNR-W 2-15 0410-01
analogia</t>
  </si>
  <si>
    <t>Szafki gazowe z reduktorem II stopnia</t>
  </si>
  <si>
    <t>Gazex</t>
  </si>
  <si>
    <t>sygnalizacja akustyczno - optyczna</t>
  </si>
  <si>
    <t>45331100-7</t>
  </si>
  <si>
    <t>Instalacja centralnego ogrzewania</t>
  </si>
  <si>
    <t>KNZ-15 31-02</t>
  </si>
  <si>
    <t>Montaż otulin termoizolacyjnych "STEINONORM 300" typ M I P S dla rurociągów o śr. 65 mm, gr. izolacji 25 mm</t>
  </si>
  <si>
    <t>KNR-W 2-15 0402-07
analogia</t>
  </si>
  <si>
    <t>Rurociągi w instalacjach c.o. stalowe o śr.nominalnej 64 mm o połączeniach gwintowanych na ścianach w budynkach</t>
  </si>
  <si>
    <t>KNR-W 2-15 0406-02
analogia</t>
  </si>
  <si>
    <t>Próby szczelności instalacji c.o. z rur stalowych i miedzianych w budynkach niemieszkalnych</t>
  </si>
  <si>
    <t>próba</t>
  </si>
  <si>
    <t>Obmiar dodatkowy</t>
  </si>
  <si>
    <t>KNR-W 2-15 0411-05
analogia</t>
  </si>
  <si>
    <t>Zawory przelotowe i zwrotne o połączeniach gwintowanych o śr. nominalnej 50 mm</t>
  </si>
  <si>
    <t>Zawory trójdrogowy</t>
  </si>
  <si>
    <t>KNR 5-04 1408-06
analogia</t>
  </si>
  <si>
    <t>Montaż pompy co</t>
  </si>
  <si>
    <t>45331110-0</t>
  </si>
  <si>
    <t>Instalacja kotłowni</t>
  </si>
  <si>
    <t>Razem pozycje d.3:</t>
  </si>
  <si>
    <t>32 d.3</t>
  </si>
  <si>
    <t>33 d.3</t>
  </si>
  <si>
    <t>34 d.3</t>
  </si>
  <si>
    <t>35 d.3</t>
  </si>
  <si>
    <t>36 d.3</t>
  </si>
  <si>
    <t>37 d.3</t>
  </si>
  <si>
    <t>38 d.3</t>
  </si>
  <si>
    <t>39 d.3</t>
  </si>
  <si>
    <t>40 d.3</t>
  </si>
  <si>
    <t>KNR 2-15 0501-01</t>
  </si>
  <si>
    <t>Kotły gazowe kondensacyjne o mocy do 60 kW z zautomatyką z konsolą do połączenia w kaskadę i kominem</t>
  </si>
  <si>
    <t>Naczynia wzbiorcze 200 N</t>
  </si>
  <si>
    <t>KNR 2-15 0507-02</t>
  </si>
  <si>
    <t>KNR 2-15 0509-01</t>
  </si>
  <si>
    <t>Rozdzielacze do kotłów i instalacji c.o. z rur o śr.do 100 mm</t>
  </si>
  <si>
    <t>KNR-W 2-15 0524-01</t>
  </si>
  <si>
    <t>Zawory bezpieczeństwa, kołnierzowe, sprężynowe dla ciśnień 1.6 MPa o śr. nominalnej 15-25 mm</t>
  </si>
  <si>
    <t>KNR-W 2-15 0505-01</t>
  </si>
  <si>
    <t>Pionowy rozdzielacz hydrauliczny/ sprzęgło hydrauliczna</t>
  </si>
  <si>
    <t>Montaż pompy kotowych</t>
  </si>
  <si>
    <t>KNR-W 2-15 0527-05</t>
  </si>
  <si>
    <t>Stacja uzdatniania wody</t>
  </si>
  <si>
    <t>KNR-W 2-17 0101-01</t>
  </si>
  <si>
    <t>Kratka nawiewna</t>
  </si>
  <si>
    <t>Kratka wywiewna przy posadzce</t>
  </si>
  <si>
    <t>Razem pozycje d.4:</t>
  </si>
  <si>
    <t>45332000-3</t>
  </si>
  <si>
    <t>Instalacja wodno-kanalizacyjna w kotłowni</t>
  </si>
  <si>
    <t>41 d.4</t>
  </si>
  <si>
    <t>42 d.4</t>
  </si>
  <si>
    <t>43 d.4</t>
  </si>
  <si>
    <t>KNR 2-15 0205-02</t>
  </si>
  <si>
    <t>KNR 2-15 0220-01</t>
  </si>
  <si>
    <t>KNR 2-15 0115-01</t>
  </si>
  <si>
    <t>Montaż rurociągów z PCW o śr. 50 mm na ścianach z łączeniem metodą wciskową</t>
  </si>
  <si>
    <t>Montaż zlewów żeliwnych</t>
  </si>
  <si>
    <t>Baterie umywalkowe lub zmywakowe ścienne o śr. nom. 15 mm</t>
  </si>
  <si>
    <t>Oczyszczalnia ścieków i kanalizacja</t>
  </si>
  <si>
    <t>45000000-7</t>
  </si>
  <si>
    <t>Razem pozycje d.5:</t>
  </si>
  <si>
    <t>44 d.5</t>
  </si>
  <si>
    <t>45 d.5</t>
  </si>
  <si>
    <t>46 d.5</t>
  </si>
  <si>
    <t>47 d.5</t>
  </si>
  <si>
    <t>48 d.5</t>
  </si>
  <si>
    <t>49 d.5</t>
  </si>
  <si>
    <t>50 d.5</t>
  </si>
  <si>
    <t>51 d.5</t>
  </si>
  <si>
    <t>52 d.5</t>
  </si>
  <si>
    <t>53 d.5</t>
  </si>
  <si>
    <t>54 d.5</t>
  </si>
  <si>
    <t>55 d.5</t>
  </si>
  <si>
    <t>56 d.5</t>
  </si>
  <si>
    <t>57 d.5</t>
  </si>
  <si>
    <t>58 d.5</t>
  </si>
  <si>
    <t>Łączenie rur z polietylenu o śr. nom. 50 mm metodą zgrzewania czołowego / 26*0,25</t>
  </si>
  <si>
    <t>Mechaniczne rozebranie nawierzchni z mieszanek mineralno-bitumicznych o grubości 3 cm / 1*24,50</t>
  </si>
  <si>
    <t>Wykopy liniowe pod fundamenty, rurociągi, kolektory w gruntach suchych kat.III-IV z wydobyciem urobku łopatą lub wyciągiem ręcznym głębokość do 3 m (0.8-1.5 m kat.3-4) / 229,94 + 160</t>
  </si>
  <si>
    <t>Kanały rurowe - podłoża z materiałów sypkich o grubości 25 cm   109.6*1.2</t>
  </si>
  <si>
    <t>Mechaniczne rozebranie nawierzchni z mieszanek mineralno-bitumicznych o grubości 3 cm / 53*1.3</t>
  </si>
  <si>
    <t>KNR 2-31 0901-01
analogia</t>
  </si>
  <si>
    <t>Odbudowa asfaltu</t>
  </si>
  <si>
    <t>KNR-W 2-18 0408-02</t>
  </si>
  <si>
    <t>Kanały z rur PVC łączonych na wcisk o śr. zewn. 160 mm</t>
  </si>
  <si>
    <t>KNR-W 2-18 0515-01</t>
  </si>
  <si>
    <t>stud.</t>
  </si>
  <si>
    <t>Studnie rewizyjne z kręgów betonowych i żelbetowych o śr. 1200 mm wykonywane metodą studniarską w gruncie kat.I-II - głębokość 3 m</t>
  </si>
  <si>
    <t>KNR 9-20 0301-05</t>
  </si>
  <si>
    <t>Studzienki niewłazowe z tworzyw sztucznych o średnicy rury trzonowej 400 mm; zwieńczenie teleskopowe</t>
  </si>
  <si>
    <t>KNR 9-20 0403-01</t>
  </si>
  <si>
    <t>Drenaż z rur o ściance profilowanej o średnicy nominalnej 100/110 mm w odcinkach prostych łączonych kielichowo na wykonanej podsypce</t>
  </si>
  <si>
    <t>Oczyszczalnia ściekow z pompownia kompletna 4000 l z filtrami studniami rodzielczymi, z zwymiana gruntu</t>
  </si>
  <si>
    <t>Kalkulacja własna</t>
  </si>
  <si>
    <t>Obsługa geodezyjna budowy przyłącza kanalizacji sanitarnej</t>
  </si>
  <si>
    <r>
      <rPr>
        <b/>
        <sz val="14"/>
        <color theme="1"/>
        <rFont val="Czcionka tekstu podstawowego"/>
        <charset val="238"/>
      </rPr>
      <t>KOSZTORYS OFERTOWY</t>
    </r>
    <r>
      <rPr>
        <b/>
        <sz val="13"/>
        <color theme="1"/>
        <rFont val="Czcionka tekstu podstawowego"/>
        <charset val="238"/>
      </rPr>
      <t xml:space="preserve">                                                                                              (</t>
    </r>
    <r>
      <rPr>
        <b/>
        <sz val="12"/>
        <color theme="1"/>
        <rFont val="Czcionka tekstu podstawowego"/>
        <charset val="238"/>
      </rPr>
      <t xml:space="preserve">sanitarny)                                                                                                                                                             </t>
    </r>
    <r>
      <rPr>
        <sz val="10"/>
        <color theme="1"/>
        <rFont val="Czcionka tekstu podstawowego"/>
        <charset val="238"/>
      </rPr>
      <t>SP Stróżewo</t>
    </r>
  </si>
  <si>
    <t>Podatek VAT 23%:</t>
  </si>
  <si>
    <t>Razem kosztorys brutto: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</si>
</sst>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5" fillId="0" borderId="9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2" fontId="13" fillId="0" borderId="5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>
      <selection activeCell="F57" sqref="F57"/>
    </sheetView>
  </sheetViews>
  <sheetFormatPr defaultRowHeight="14.25"/>
  <cols>
    <col min="1" max="1" width="2.75" customWidth="1"/>
    <col min="2" max="2" width="13.75" customWidth="1"/>
    <col min="3" max="3" width="41.75" customWidth="1"/>
    <col min="4" max="4" width="6.75" customWidth="1"/>
    <col min="5" max="5" width="6.25" customWidth="1"/>
    <col min="6" max="6" width="8.375" customWidth="1"/>
    <col min="7" max="7" width="11" customWidth="1"/>
  </cols>
  <sheetData>
    <row r="1" spans="1:7" ht="53.25" customHeight="1">
      <c r="A1" s="14" t="s">
        <v>184</v>
      </c>
      <c r="B1" s="15"/>
      <c r="C1" s="15"/>
      <c r="D1" s="15"/>
      <c r="E1" s="15"/>
      <c r="F1" s="15"/>
      <c r="G1" s="16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26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25">
        <v>1</v>
      </c>
      <c r="B4" s="18" t="s">
        <v>27</v>
      </c>
      <c r="C4" s="22" t="s">
        <v>28</v>
      </c>
      <c r="D4" s="23"/>
      <c r="E4" s="23"/>
      <c r="F4" s="23"/>
      <c r="G4" s="24"/>
    </row>
    <row r="5" spans="1:7" ht="22.5" customHeight="1">
      <c r="A5" s="5" t="s">
        <v>6</v>
      </c>
      <c r="B5" s="6" t="s">
        <v>29</v>
      </c>
      <c r="C5" s="6" t="s">
        <v>30</v>
      </c>
      <c r="D5" s="2" t="s">
        <v>12</v>
      </c>
      <c r="E5" s="7">
        <v>26</v>
      </c>
      <c r="F5" s="8"/>
      <c r="G5" s="8">
        <f t="shared" ref="G5:G12" si="0">(E5*F5)</f>
        <v>0</v>
      </c>
    </row>
    <row r="6" spans="1:7" ht="22.5">
      <c r="A6" s="5" t="s">
        <v>7</v>
      </c>
      <c r="B6" s="6" t="s">
        <v>31</v>
      </c>
      <c r="C6" s="6" t="s">
        <v>165</v>
      </c>
      <c r="D6" s="2" t="s">
        <v>32</v>
      </c>
      <c r="E6" s="7">
        <v>6.5</v>
      </c>
      <c r="F6" s="8"/>
      <c r="G6" s="8">
        <f t="shared" si="0"/>
        <v>0</v>
      </c>
    </row>
    <row r="7" spans="1:7" ht="22.5">
      <c r="A7" s="5" t="s">
        <v>8</v>
      </c>
      <c r="B7" s="6" t="s">
        <v>69</v>
      </c>
      <c r="C7" s="6" t="s">
        <v>33</v>
      </c>
      <c r="D7" s="2" t="s">
        <v>21</v>
      </c>
      <c r="E7" s="7">
        <v>4</v>
      </c>
      <c r="F7" s="8"/>
      <c r="G7" s="8">
        <f t="shared" si="0"/>
        <v>0</v>
      </c>
    </row>
    <row r="8" spans="1:7" ht="22.5">
      <c r="A8" s="5" t="s">
        <v>9</v>
      </c>
      <c r="B8" s="6" t="s">
        <v>70</v>
      </c>
      <c r="C8" s="6" t="s">
        <v>34</v>
      </c>
      <c r="D8" s="2" t="s">
        <v>12</v>
      </c>
      <c r="E8" s="7">
        <v>4</v>
      </c>
      <c r="F8" s="8"/>
      <c r="G8" s="8">
        <f t="shared" si="0"/>
        <v>0</v>
      </c>
    </row>
    <row r="9" spans="1:7" ht="33.75">
      <c r="A9" s="5" t="s">
        <v>10</v>
      </c>
      <c r="B9" s="6" t="s">
        <v>71</v>
      </c>
      <c r="C9" s="6" t="s">
        <v>35</v>
      </c>
      <c r="D9" s="2" t="s">
        <v>13</v>
      </c>
      <c r="E9" s="7">
        <v>29.4</v>
      </c>
      <c r="F9" s="8"/>
      <c r="G9" s="8">
        <f t="shared" si="0"/>
        <v>0</v>
      </c>
    </row>
    <row r="10" spans="1:7" ht="22.5">
      <c r="A10" s="5" t="s">
        <v>11</v>
      </c>
      <c r="B10" s="6" t="s">
        <v>72</v>
      </c>
      <c r="C10" s="6" t="s">
        <v>37</v>
      </c>
      <c r="D10" s="2" t="s">
        <v>36</v>
      </c>
      <c r="E10" s="7">
        <v>19.600000000000001</v>
      </c>
      <c r="F10" s="8"/>
      <c r="G10" s="8">
        <f t="shared" si="0"/>
        <v>0</v>
      </c>
    </row>
    <row r="11" spans="1:7" ht="26.25" customHeight="1">
      <c r="A11" s="19" t="s">
        <v>38</v>
      </c>
      <c r="B11" s="11" t="s">
        <v>56</v>
      </c>
      <c r="C11" s="11" t="s">
        <v>57</v>
      </c>
      <c r="D11" s="2" t="s">
        <v>12</v>
      </c>
      <c r="E11" s="21">
        <v>24.5</v>
      </c>
      <c r="F11" s="20"/>
      <c r="G11" s="20">
        <f t="shared" si="0"/>
        <v>0</v>
      </c>
    </row>
    <row r="12" spans="1:7" ht="23.25" customHeight="1">
      <c r="A12" s="19" t="s">
        <v>39</v>
      </c>
      <c r="B12" s="11" t="s">
        <v>73</v>
      </c>
      <c r="C12" s="11" t="s">
        <v>58</v>
      </c>
      <c r="D12" s="2" t="s">
        <v>13</v>
      </c>
      <c r="E12" s="21">
        <v>29.4</v>
      </c>
      <c r="F12" s="20"/>
      <c r="G12" s="20">
        <f t="shared" si="0"/>
        <v>0</v>
      </c>
    </row>
    <row r="13" spans="1:7" ht="22.5">
      <c r="A13" s="5" t="s">
        <v>40</v>
      </c>
      <c r="B13" s="11" t="s">
        <v>60</v>
      </c>
      <c r="C13" s="11" t="s">
        <v>61</v>
      </c>
      <c r="D13" s="1" t="s">
        <v>13</v>
      </c>
      <c r="E13" s="10">
        <v>29.4</v>
      </c>
      <c r="F13" s="12"/>
      <c r="G13" s="8">
        <f t="shared" ref="G13:G40" si="1">(E13*F13)</f>
        <v>0</v>
      </c>
    </row>
    <row r="14" spans="1:7" ht="22.5">
      <c r="A14" s="5" t="s">
        <v>41</v>
      </c>
      <c r="B14" s="11" t="s">
        <v>74</v>
      </c>
      <c r="C14" s="11" t="s">
        <v>62</v>
      </c>
      <c r="D14" s="1" t="s">
        <v>12</v>
      </c>
      <c r="E14" s="10">
        <v>24.5</v>
      </c>
      <c r="F14" s="12"/>
      <c r="G14" s="8">
        <f t="shared" si="1"/>
        <v>0</v>
      </c>
    </row>
    <row r="15" spans="1:7" ht="22.5">
      <c r="A15" s="5" t="s">
        <v>42</v>
      </c>
      <c r="B15" s="11" t="s">
        <v>75</v>
      </c>
      <c r="C15" s="11" t="s">
        <v>63</v>
      </c>
      <c r="D15" s="1" t="s">
        <v>12</v>
      </c>
      <c r="E15" s="10">
        <v>24.5</v>
      </c>
      <c r="F15" s="12"/>
      <c r="G15" s="8">
        <f t="shared" si="1"/>
        <v>0</v>
      </c>
    </row>
    <row r="16" spans="1:7" ht="22.5" customHeight="1">
      <c r="A16" s="5" t="s">
        <v>43</v>
      </c>
      <c r="B16" s="11" t="s">
        <v>76</v>
      </c>
      <c r="C16" s="11" t="s">
        <v>166</v>
      </c>
      <c r="D16" s="1" t="s">
        <v>36</v>
      </c>
      <c r="E16" s="10">
        <v>24.5</v>
      </c>
      <c r="F16" s="12"/>
      <c r="G16" s="8">
        <f t="shared" si="1"/>
        <v>0</v>
      </c>
    </row>
    <row r="17" spans="1:7" ht="22.5" customHeight="1">
      <c r="A17" s="5" t="s">
        <v>44</v>
      </c>
      <c r="B17" s="11" t="s">
        <v>64</v>
      </c>
      <c r="C17" s="11" t="s">
        <v>65</v>
      </c>
      <c r="D17" s="1" t="s">
        <v>36</v>
      </c>
      <c r="E17" s="10">
        <v>24.5</v>
      </c>
      <c r="F17" s="12"/>
      <c r="G17" s="8">
        <f t="shared" si="1"/>
        <v>0</v>
      </c>
    </row>
    <row r="18" spans="1:7" ht="22.5" customHeight="1">
      <c r="A18" s="5" t="s">
        <v>45</v>
      </c>
      <c r="B18" s="11" t="s">
        <v>66</v>
      </c>
      <c r="C18" s="11" t="s">
        <v>67</v>
      </c>
      <c r="D18" s="1" t="s">
        <v>22</v>
      </c>
      <c r="E18" s="10">
        <v>2</v>
      </c>
      <c r="F18" s="12"/>
      <c r="G18" s="8">
        <f t="shared" si="1"/>
        <v>0</v>
      </c>
    </row>
    <row r="19" spans="1:7" ht="36" customHeight="1">
      <c r="A19" s="5" t="s">
        <v>46</v>
      </c>
      <c r="B19" s="11" t="s">
        <v>77</v>
      </c>
      <c r="C19" s="11" t="s">
        <v>68</v>
      </c>
      <c r="D19" s="1" t="s">
        <v>12</v>
      </c>
      <c r="E19" s="10">
        <v>22.5</v>
      </c>
      <c r="F19" s="12"/>
      <c r="G19" s="8">
        <f t="shared" si="1"/>
        <v>0</v>
      </c>
    </row>
    <row r="20" spans="1:7" ht="36.75" customHeight="1">
      <c r="A20" s="5" t="s">
        <v>47</v>
      </c>
      <c r="B20" s="11" t="s">
        <v>78</v>
      </c>
      <c r="C20" s="11" t="s">
        <v>79</v>
      </c>
      <c r="D20" s="1" t="s">
        <v>12</v>
      </c>
      <c r="E20" s="10">
        <v>20.5</v>
      </c>
      <c r="F20" s="12"/>
      <c r="G20" s="8">
        <f t="shared" si="1"/>
        <v>0</v>
      </c>
    </row>
    <row r="21" spans="1:7" ht="22.5">
      <c r="A21" s="5" t="s">
        <v>48</v>
      </c>
      <c r="B21" s="11" t="s">
        <v>80</v>
      </c>
      <c r="C21" s="11" t="s">
        <v>81</v>
      </c>
      <c r="D21" s="1" t="s">
        <v>12</v>
      </c>
      <c r="E21" s="10">
        <v>0.6</v>
      </c>
      <c r="F21" s="12"/>
      <c r="G21" s="8">
        <f t="shared" si="1"/>
        <v>0</v>
      </c>
    </row>
    <row r="22" spans="1:7" ht="36" customHeight="1">
      <c r="A22" s="5" t="s">
        <v>49</v>
      </c>
      <c r="B22" s="11" t="s">
        <v>82</v>
      </c>
      <c r="C22" s="11" t="s">
        <v>83</v>
      </c>
      <c r="D22" s="1" t="s">
        <v>12</v>
      </c>
      <c r="E22" s="10">
        <v>43</v>
      </c>
      <c r="F22" s="12"/>
      <c r="G22" s="8">
        <f t="shared" si="1"/>
        <v>0</v>
      </c>
    </row>
    <row r="23" spans="1:7" ht="24.95" customHeight="1">
      <c r="A23" s="5" t="s">
        <v>50</v>
      </c>
      <c r="B23" s="11" t="s">
        <v>84</v>
      </c>
      <c r="C23" s="11" t="s">
        <v>85</v>
      </c>
      <c r="D23" s="1" t="s">
        <v>21</v>
      </c>
      <c r="E23" s="10">
        <v>2</v>
      </c>
      <c r="F23" s="12"/>
      <c r="G23" s="8">
        <f t="shared" si="1"/>
        <v>0</v>
      </c>
    </row>
    <row r="24" spans="1:7" ht="24.95" customHeight="1">
      <c r="A24" s="5" t="s">
        <v>51</v>
      </c>
      <c r="B24" s="11" t="s">
        <v>84</v>
      </c>
      <c r="C24" s="9" t="s">
        <v>86</v>
      </c>
      <c r="D24" s="1" t="s">
        <v>21</v>
      </c>
      <c r="E24" s="10">
        <v>4</v>
      </c>
      <c r="F24" s="12"/>
      <c r="G24" s="8">
        <f t="shared" si="1"/>
        <v>0</v>
      </c>
    </row>
    <row r="25" spans="1:7" ht="24.95" customHeight="1">
      <c r="A25" s="5" t="s">
        <v>52</v>
      </c>
      <c r="B25" s="11" t="s">
        <v>84</v>
      </c>
      <c r="C25" s="9" t="s">
        <v>87</v>
      </c>
      <c r="D25" s="1" t="s">
        <v>21</v>
      </c>
      <c r="E25" s="10">
        <v>2</v>
      </c>
      <c r="F25" s="12"/>
      <c r="G25" s="8">
        <f t="shared" si="1"/>
        <v>0</v>
      </c>
    </row>
    <row r="26" spans="1:7" ht="24.95" customHeight="1">
      <c r="A26" s="5" t="s">
        <v>53</v>
      </c>
      <c r="B26" s="11" t="s">
        <v>88</v>
      </c>
      <c r="C26" s="11" t="s">
        <v>89</v>
      </c>
      <c r="D26" s="1" t="s">
        <v>21</v>
      </c>
      <c r="E26" s="10">
        <v>2</v>
      </c>
      <c r="F26" s="12"/>
      <c r="G26" s="8">
        <f t="shared" si="1"/>
        <v>0</v>
      </c>
    </row>
    <row r="27" spans="1:7" ht="24.95" customHeight="1">
      <c r="A27" s="5" t="s">
        <v>54</v>
      </c>
      <c r="B27" s="11" t="s">
        <v>88</v>
      </c>
      <c r="C27" s="11" t="s">
        <v>90</v>
      </c>
      <c r="D27" s="1" t="s">
        <v>21</v>
      </c>
      <c r="E27" s="10">
        <v>1</v>
      </c>
      <c r="F27" s="12"/>
      <c r="G27" s="8">
        <f t="shared" si="1"/>
        <v>0</v>
      </c>
    </row>
    <row r="28" spans="1:7" ht="24.95" customHeight="1" thickBot="1">
      <c r="A28" s="5" t="s">
        <v>55</v>
      </c>
      <c r="B28" s="11" t="s">
        <v>88</v>
      </c>
      <c r="C28" s="11" t="s">
        <v>91</v>
      </c>
      <c r="D28" s="1" t="s">
        <v>21</v>
      </c>
      <c r="E28" s="10">
        <v>1</v>
      </c>
      <c r="F28" s="12"/>
      <c r="G28" s="8">
        <f t="shared" si="1"/>
        <v>0</v>
      </c>
    </row>
    <row r="29" spans="1:7" ht="22.5" customHeight="1" thickBot="1">
      <c r="A29" s="26" t="s">
        <v>14</v>
      </c>
      <c r="B29" s="27"/>
      <c r="C29" s="27"/>
      <c r="D29" s="27"/>
      <c r="E29" s="27"/>
      <c r="F29" s="27"/>
      <c r="G29" s="28">
        <f>SUM(G5:G28)</f>
        <v>0</v>
      </c>
    </row>
    <row r="30" spans="1:7" ht="35.25" customHeight="1">
      <c r="A30" s="25">
        <v>2</v>
      </c>
      <c r="B30" s="18" t="s">
        <v>92</v>
      </c>
      <c r="C30" s="22" t="s">
        <v>93</v>
      </c>
      <c r="D30" s="23"/>
      <c r="E30" s="23"/>
      <c r="F30" s="23"/>
      <c r="G30" s="24"/>
    </row>
    <row r="31" spans="1:7" ht="27.95" customHeight="1">
      <c r="A31" s="5" t="s">
        <v>15</v>
      </c>
      <c r="B31" s="11" t="s">
        <v>94</v>
      </c>
      <c r="C31" s="11" t="s">
        <v>95</v>
      </c>
      <c r="D31" s="1" t="s">
        <v>12</v>
      </c>
      <c r="E31" s="10">
        <v>18</v>
      </c>
      <c r="F31" s="12"/>
      <c r="G31" s="8">
        <f t="shared" ref="G31:G38" si="2">(E31*F31)</f>
        <v>0</v>
      </c>
    </row>
    <row r="32" spans="1:7" ht="27.95" customHeight="1">
      <c r="A32" s="5" t="s">
        <v>16</v>
      </c>
      <c r="B32" s="11" t="s">
        <v>96</v>
      </c>
      <c r="C32" s="11" t="s">
        <v>97</v>
      </c>
      <c r="D32" s="1" t="s">
        <v>12</v>
      </c>
      <c r="E32" s="10">
        <v>18</v>
      </c>
      <c r="F32" s="12"/>
      <c r="G32" s="8">
        <f t="shared" si="2"/>
        <v>0</v>
      </c>
    </row>
    <row r="33" spans="1:7" ht="27.95" customHeight="1">
      <c r="A33" s="5" t="s">
        <v>17</v>
      </c>
      <c r="B33" s="11" t="s">
        <v>98</v>
      </c>
      <c r="C33" s="11" t="s">
        <v>99</v>
      </c>
      <c r="D33" s="1" t="s">
        <v>12</v>
      </c>
      <c r="E33" s="10">
        <v>18</v>
      </c>
      <c r="F33" s="12"/>
      <c r="G33" s="8">
        <f t="shared" si="2"/>
        <v>0</v>
      </c>
    </row>
    <row r="34" spans="1:7" ht="27.95" customHeight="1">
      <c r="A34" s="5"/>
      <c r="B34" s="11"/>
      <c r="C34" s="11" t="s">
        <v>101</v>
      </c>
      <c r="D34" s="1" t="s">
        <v>100</v>
      </c>
      <c r="E34" s="10">
        <v>0</v>
      </c>
      <c r="F34" s="12"/>
      <c r="G34" s="8">
        <f t="shared" si="2"/>
        <v>0</v>
      </c>
    </row>
    <row r="35" spans="1:7" ht="27.95" customHeight="1">
      <c r="A35" s="5" t="s">
        <v>18</v>
      </c>
      <c r="B35" s="11" t="s">
        <v>102</v>
      </c>
      <c r="C35" s="11" t="s">
        <v>103</v>
      </c>
      <c r="D35" s="1" t="s">
        <v>21</v>
      </c>
      <c r="E35" s="10">
        <v>4</v>
      </c>
      <c r="F35" s="12"/>
      <c r="G35" s="8">
        <f t="shared" si="2"/>
        <v>0</v>
      </c>
    </row>
    <row r="36" spans="1:7" ht="27.95" customHeight="1">
      <c r="A36" s="5" t="s">
        <v>19</v>
      </c>
      <c r="B36" s="11" t="s">
        <v>102</v>
      </c>
      <c r="C36" s="11" t="s">
        <v>103</v>
      </c>
      <c r="D36" s="1" t="s">
        <v>21</v>
      </c>
      <c r="E36" s="10">
        <v>1</v>
      </c>
      <c r="F36" s="12"/>
      <c r="G36" s="8">
        <f t="shared" si="2"/>
        <v>0</v>
      </c>
    </row>
    <row r="37" spans="1:7" ht="27.95" customHeight="1">
      <c r="A37" s="5" t="s">
        <v>20</v>
      </c>
      <c r="B37" s="11" t="s">
        <v>102</v>
      </c>
      <c r="C37" s="11" t="s">
        <v>104</v>
      </c>
      <c r="D37" s="1" t="s">
        <v>21</v>
      </c>
      <c r="E37" s="10">
        <v>1</v>
      </c>
      <c r="F37" s="12"/>
      <c r="G37" s="8">
        <f t="shared" si="2"/>
        <v>0</v>
      </c>
    </row>
    <row r="38" spans="1:7" ht="27.95" customHeight="1" thickBot="1">
      <c r="A38" s="29" t="s">
        <v>23</v>
      </c>
      <c r="B38" s="30" t="s">
        <v>105</v>
      </c>
      <c r="C38" s="30" t="s">
        <v>106</v>
      </c>
      <c r="D38" s="31" t="s">
        <v>21</v>
      </c>
      <c r="E38" s="32">
        <v>1</v>
      </c>
      <c r="F38" s="33"/>
      <c r="G38" s="34">
        <f t="shared" si="2"/>
        <v>0</v>
      </c>
    </row>
    <row r="39" spans="1:7" ht="30" customHeight="1" thickBot="1">
      <c r="A39" s="26" t="s">
        <v>24</v>
      </c>
      <c r="B39" s="27"/>
      <c r="C39" s="27"/>
      <c r="D39" s="27"/>
      <c r="E39" s="27"/>
      <c r="F39" s="40"/>
      <c r="G39" s="28">
        <f>SUM(G31:G38)</f>
        <v>0</v>
      </c>
    </row>
    <row r="40" spans="1:7" ht="36.75" customHeight="1">
      <c r="A40" s="35">
        <v>3</v>
      </c>
      <c r="B40" s="36" t="s">
        <v>107</v>
      </c>
      <c r="C40" s="37" t="s">
        <v>108</v>
      </c>
      <c r="D40" s="38"/>
      <c r="E40" s="38"/>
      <c r="F40" s="38"/>
      <c r="G40" s="39"/>
    </row>
    <row r="41" spans="1:7" ht="26.1" customHeight="1">
      <c r="A41" s="5" t="s">
        <v>110</v>
      </c>
      <c r="B41" s="11" t="s">
        <v>119</v>
      </c>
      <c r="C41" s="11" t="s">
        <v>120</v>
      </c>
      <c r="D41" s="1" t="s">
        <v>21</v>
      </c>
      <c r="E41" s="10">
        <v>2</v>
      </c>
      <c r="F41" s="12"/>
      <c r="G41" s="8">
        <f t="shared" ref="G41:G50" si="3">(E41*F41)</f>
        <v>0</v>
      </c>
    </row>
    <row r="42" spans="1:7" ht="26.1" customHeight="1">
      <c r="A42" s="5" t="s">
        <v>111</v>
      </c>
      <c r="B42" s="11" t="s">
        <v>122</v>
      </c>
      <c r="C42" s="11" t="s">
        <v>121</v>
      </c>
      <c r="D42" s="1" t="s">
        <v>21</v>
      </c>
      <c r="E42" s="10">
        <v>1</v>
      </c>
      <c r="F42" s="12"/>
      <c r="G42" s="8">
        <f t="shared" si="3"/>
        <v>0</v>
      </c>
    </row>
    <row r="43" spans="1:7" ht="26.1" customHeight="1">
      <c r="A43" s="5" t="s">
        <v>112</v>
      </c>
      <c r="B43" s="11" t="s">
        <v>123</v>
      </c>
      <c r="C43" s="11" t="s">
        <v>124</v>
      </c>
      <c r="D43" s="1" t="s">
        <v>12</v>
      </c>
      <c r="E43" s="10">
        <v>2</v>
      </c>
      <c r="F43" s="12"/>
      <c r="G43" s="8">
        <f t="shared" si="3"/>
        <v>0</v>
      </c>
    </row>
    <row r="44" spans="1:7" ht="26.1" customHeight="1">
      <c r="A44" s="5" t="s">
        <v>113</v>
      </c>
      <c r="B44" s="11" t="s">
        <v>125</v>
      </c>
      <c r="C44" s="11" t="s">
        <v>126</v>
      </c>
      <c r="D44" s="1" t="s">
        <v>21</v>
      </c>
      <c r="E44" s="10">
        <v>2</v>
      </c>
      <c r="F44" s="12"/>
      <c r="G44" s="8">
        <f t="shared" si="3"/>
        <v>0</v>
      </c>
    </row>
    <row r="45" spans="1:7" ht="26.1" customHeight="1">
      <c r="A45" s="5" t="s">
        <v>114</v>
      </c>
      <c r="B45" s="11" t="s">
        <v>127</v>
      </c>
      <c r="C45" s="9" t="s">
        <v>128</v>
      </c>
      <c r="D45" s="1" t="s">
        <v>21</v>
      </c>
      <c r="E45" s="10">
        <v>1</v>
      </c>
      <c r="F45" s="12"/>
      <c r="G45" s="8">
        <f t="shared" si="3"/>
        <v>0</v>
      </c>
    </row>
    <row r="46" spans="1:7" ht="26.1" customHeight="1">
      <c r="A46" s="5" t="s">
        <v>115</v>
      </c>
      <c r="B46" s="11" t="s">
        <v>105</v>
      </c>
      <c r="C46" s="9" t="s">
        <v>129</v>
      </c>
      <c r="D46" s="1" t="s">
        <v>21</v>
      </c>
      <c r="E46" s="10">
        <v>2</v>
      </c>
      <c r="F46" s="12"/>
      <c r="G46" s="8">
        <f t="shared" si="3"/>
        <v>0</v>
      </c>
    </row>
    <row r="47" spans="1:7" ht="26.1" customHeight="1">
      <c r="A47" s="5" t="s">
        <v>116</v>
      </c>
      <c r="B47" s="11" t="s">
        <v>130</v>
      </c>
      <c r="C47" s="11" t="s">
        <v>131</v>
      </c>
      <c r="D47" s="1" t="s">
        <v>21</v>
      </c>
      <c r="E47" s="10">
        <v>1</v>
      </c>
      <c r="F47" s="12"/>
      <c r="G47" s="8">
        <f t="shared" si="3"/>
        <v>0</v>
      </c>
    </row>
    <row r="48" spans="1:7" ht="26.1" customHeight="1">
      <c r="A48" s="5" t="s">
        <v>117</v>
      </c>
      <c r="B48" s="11" t="s">
        <v>132</v>
      </c>
      <c r="C48" s="11" t="s">
        <v>133</v>
      </c>
      <c r="D48" s="1" t="s">
        <v>21</v>
      </c>
      <c r="E48" s="10">
        <v>1</v>
      </c>
      <c r="F48" s="12"/>
      <c r="G48" s="8">
        <f t="shared" si="3"/>
        <v>0</v>
      </c>
    </row>
    <row r="49" spans="1:7" ht="26.1" customHeight="1" thickBot="1">
      <c r="A49" s="5" t="s">
        <v>118</v>
      </c>
      <c r="B49" s="11" t="s">
        <v>132</v>
      </c>
      <c r="C49" s="11" t="s">
        <v>134</v>
      </c>
      <c r="D49" s="1" t="s">
        <v>21</v>
      </c>
      <c r="E49" s="10">
        <v>1</v>
      </c>
      <c r="F49" s="12"/>
      <c r="G49" s="8">
        <f t="shared" si="3"/>
        <v>0</v>
      </c>
    </row>
    <row r="50" spans="1:7" ht="28.5" customHeight="1" thickBot="1">
      <c r="A50" s="26" t="s">
        <v>109</v>
      </c>
      <c r="B50" s="27"/>
      <c r="C50" s="27"/>
      <c r="D50" s="27"/>
      <c r="E50" s="27"/>
      <c r="F50" s="27"/>
      <c r="G50" s="28">
        <f>SUM(G41:G49)</f>
        <v>0</v>
      </c>
    </row>
    <row r="51" spans="1:7" ht="33.75" customHeight="1">
      <c r="A51" s="35">
        <v>4</v>
      </c>
      <c r="B51" s="36" t="s">
        <v>136</v>
      </c>
      <c r="C51" s="37" t="s">
        <v>137</v>
      </c>
      <c r="D51" s="38"/>
      <c r="E51" s="38"/>
      <c r="F51" s="38"/>
      <c r="G51" s="39"/>
    </row>
    <row r="52" spans="1:7" ht="27" customHeight="1">
      <c r="A52" s="5" t="s">
        <v>138</v>
      </c>
      <c r="B52" s="11" t="s">
        <v>141</v>
      </c>
      <c r="C52" s="11" t="s">
        <v>144</v>
      </c>
      <c r="D52" s="1" t="s">
        <v>12</v>
      </c>
      <c r="E52" s="10">
        <v>6</v>
      </c>
      <c r="F52" s="12"/>
      <c r="G52" s="8">
        <f t="shared" ref="G52:G55" si="4">(E52*F52)</f>
        <v>0</v>
      </c>
    </row>
    <row r="53" spans="1:7" ht="27" customHeight="1">
      <c r="A53" s="5" t="s">
        <v>139</v>
      </c>
      <c r="B53" s="11" t="s">
        <v>142</v>
      </c>
      <c r="C53" s="11" t="s">
        <v>145</v>
      </c>
      <c r="D53" s="1" t="s">
        <v>21</v>
      </c>
      <c r="E53" s="10">
        <v>1</v>
      </c>
      <c r="F53" s="12"/>
      <c r="G53" s="8">
        <f t="shared" si="4"/>
        <v>0</v>
      </c>
    </row>
    <row r="54" spans="1:7" ht="27" customHeight="1" thickBot="1">
      <c r="A54" s="5" t="s">
        <v>140</v>
      </c>
      <c r="B54" s="11" t="s">
        <v>143</v>
      </c>
      <c r="C54" s="11" t="s">
        <v>146</v>
      </c>
      <c r="D54" s="1" t="s">
        <v>21</v>
      </c>
      <c r="E54" s="10">
        <v>1</v>
      </c>
      <c r="F54" s="12"/>
      <c r="G54" s="8">
        <f t="shared" si="4"/>
        <v>0</v>
      </c>
    </row>
    <row r="55" spans="1:7" ht="29.25" customHeight="1" thickBot="1">
      <c r="A55" s="26" t="s">
        <v>135</v>
      </c>
      <c r="B55" s="27"/>
      <c r="C55" s="27"/>
      <c r="D55" s="27"/>
      <c r="E55" s="27"/>
      <c r="F55" s="27"/>
      <c r="G55" s="28">
        <f>SUM(G52:G54)</f>
        <v>0</v>
      </c>
    </row>
    <row r="56" spans="1:7" ht="36" customHeight="1">
      <c r="A56" s="35">
        <v>5</v>
      </c>
      <c r="B56" s="36" t="s">
        <v>148</v>
      </c>
      <c r="C56" s="37" t="s">
        <v>147</v>
      </c>
      <c r="D56" s="38"/>
      <c r="E56" s="38"/>
      <c r="F56" s="38"/>
      <c r="G56" s="39"/>
    </row>
    <row r="57" spans="1:7" ht="33.75">
      <c r="A57" s="5" t="s">
        <v>150</v>
      </c>
      <c r="B57" s="11" t="s">
        <v>71</v>
      </c>
      <c r="C57" s="11" t="s">
        <v>167</v>
      </c>
      <c r="D57" s="1" t="s">
        <v>13</v>
      </c>
      <c r="E57" s="10">
        <v>389.94</v>
      </c>
      <c r="F57" s="12"/>
      <c r="G57" s="8">
        <f t="shared" ref="G57:G72" si="5">(E57*F57)</f>
        <v>0</v>
      </c>
    </row>
    <row r="58" spans="1:7" ht="22.5">
      <c r="A58" s="5" t="s">
        <v>151</v>
      </c>
      <c r="B58" s="11" t="s">
        <v>72</v>
      </c>
      <c r="C58" s="11" t="s">
        <v>168</v>
      </c>
      <c r="D58" s="1" t="s">
        <v>36</v>
      </c>
      <c r="E58" s="10">
        <v>131.52000000000001</v>
      </c>
      <c r="F58" s="12"/>
      <c r="G58" s="8">
        <f t="shared" si="5"/>
        <v>0</v>
      </c>
    </row>
    <row r="59" spans="1:7" ht="22.5">
      <c r="A59" s="5" t="s">
        <v>152</v>
      </c>
      <c r="B59" s="11" t="s">
        <v>73</v>
      </c>
      <c r="C59" s="11" t="s">
        <v>58</v>
      </c>
      <c r="D59" s="1" t="s">
        <v>13</v>
      </c>
      <c r="E59" s="10">
        <v>229.94</v>
      </c>
      <c r="F59" s="12"/>
      <c r="G59" s="8">
        <f t="shared" si="5"/>
        <v>0</v>
      </c>
    </row>
    <row r="60" spans="1:7" ht="22.5">
      <c r="A60" s="5" t="s">
        <v>153</v>
      </c>
      <c r="B60" s="11" t="s">
        <v>59</v>
      </c>
      <c r="C60" s="11" t="s">
        <v>61</v>
      </c>
      <c r="D60" s="1" t="s">
        <v>13</v>
      </c>
      <c r="E60" s="10">
        <v>229.94</v>
      </c>
      <c r="F60" s="12"/>
      <c r="G60" s="8">
        <f t="shared" si="5"/>
        <v>0</v>
      </c>
    </row>
    <row r="61" spans="1:7" ht="22.5">
      <c r="A61" s="5" t="s">
        <v>154</v>
      </c>
      <c r="B61" s="11" t="s">
        <v>74</v>
      </c>
      <c r="C61" s="11" t="s">
        <v>62</v>
      </c>
      <c r="D61" s="1" t="s">
        <v>12</v>
      </c>
      <c r="E61" s="10">
        <v>109.6</v>
      </c>
      <c r="F61" s="12"/>
      <c r="G61" s="8">
        <f t="shared" si="5"/>
        <v>0</v>
      </c>
    </row>
    <row r="62" spans="1:7" ht="22.5">
      <c r="A62" s="5" t="s">
        <v>155</v>
      </c>
      <c r="B62" s="11" t="s">
        <v>75</v>
      </c>
      <c r="C62" s="11" t="s">
        <v>63</v>
      </c>
      <c r="D62" s="1" t="s">
        <v>12</v>
      </c>
      <c r="E62" s="10">
        <v>109.6</v>
      </c>
      <c r="F62" s="12"/>
      <c r="G62" s="8">
        <f t="shared" si="5"/>
        <v>0</v>
      </c>
    </row>
    <row r="63" spans="1:7" ht="22.5">
      <c r="A63" s="5" t="s">
        <v>156</v>
      </c>
      <c r="B63" s="11" t="s">
        <v>76</v>
      </c>
      <c r="C63" s="11" t="s">
        <v>169</v>
      </c>
      <c r="D63" s="1" t="s">
        <v>36</v>
      </c>
      <c r="E63" s="10">
        <v>68.900000000000006</v>
      </c>
      <c r="F63" s="12"/>
      <c r="G63" s="8">
        <f t="shared" si="5"/>
        <v>0</v>
      </c>
    </row>
    <row r="64" spans="1:7" ht="22.5">
      <c r="A64" s="5" t="s">
        <v>157</v>
      </c>
      <c r="B64" s="11" t="s">
        <v>64</v>
      </c>
      <c r="C64" s="11" t="s">
        <v>65</v>
      </c>
      <c r="D64" s="1" t="s">
        <v>36</v>
      </c>
      <c r="E64" s="10">
        <v>68.900000000000006</v>
      </c>
      <c r="F64" s="12"/>
      <c r="G64" s="8">
        <f t="shared" si="5"/>
        <v>0</v>
      </c>
    </row>
    <row r="65" spans="1:7" ht="22.5">
      <c r="A65" s="5" t="s">
        <v>158</v>
      </c>
      <c r="B65" s="11" t="s">
        <v>170</v>
      </c>
      <c r="C65" s="11" t="s">
        <v>171</v>
      </c>
      <c r="D65" s="1" t="s">
        <v>36</v>
      </c>
      <c r="E65" s="10">
        <v>68.900000000000006</v>
      </c>
      <c r="F65" s="12"/>
      <c r="G65" s="8">
        <f t="shared" si="5"/>
        <v>0</v>
      </c>
    </row>
    <row r="66" spans="1:7" ht="22.5">
      <c r="A66" s="5" t="s">
        <v>159</v>
      </c>
      <c r="B66" s="11" t="s">
        <v>172</v>
      </c>
      <c r="C66" s="11" t="s">
        <v>173</v>
      </c>
      <c r="D66" s="1" t="s">
        <v>12</v>
      </c>
      <c r="E66" s="10">
        <v>109.6</v>
      </c>
      <c r="F66" s="12"/>
      <c r="G66" s="8">
        <f t="shared" si="5"/>
        <v>0</v>
      </c>
    </row>
    <row r="67" spans="1:7" ht="33.75">
      <c r="A67" s="5" t="s">
        <v>160</v>
      </c>
      <c r="B67" s="11" t="s">
        <v>174</v>
      </c>
      <c r="C67" s="11" t="s">
        <v>176</v>
      </c>
      <c r="D67" s="1" t="s">
        <v>175</v>
      </c>
      <c r="E67" s="10">
        <v>1</v>
      </c>
      <c r="F67" s="12"/>
      <c r="G67" s="8">
        <f t="shared" si="5"/>
        <v>0</v>
      </c>
    </row>
    <row r="68" spans="1:7" ht="22.5">
      <c r="A68" s="5" t="s">
        <v>161</v>
      </c>
      <c r="B68" s="11" t="s">
        <v>177</v>
      </c>
      <c r="C68" s="11" t="s">
        <v>178</v>
      </c>
      <c r="D68" s="1" t="s">
        <v>21</v>
      </c>
      <c r="E68" s="10">
        <v>3</v>
      </c>
      <c r="F68" s="12"/>
      <c r="G68" s="8">
        <f t="shared" si="5"/>
        <v>0</v>
      </c>
    </row>
    <row r="69" spans="1:7" ht="33.75">
      <c r="A69" s="5" t="s">
        <v>162</v>
      </c>
      <c r="B69" s="11" t="s">
        <v>179</v>
      </c>
      <c r="C69" s="11" t="s">
        <v>180</v>
      </c>
      <c r="D69" s="1" t="s">
        <v>12</v>
      </c>
      <c r="E69" s="10">
        <v>40</v>
      </c>
      <c r="F69" s="12"/>
      <c r="G69" s="8">
        <f t="shared" si="5"/>
        <v>0</v>
      </c>
    </row>
    <row r="70" spans="1:7" ht="22.5">
      <c r="A70" s="5" t="s">
        <v>163</v>
      </c>
      <c r="B70" s="11" t="s">
        <v>182</v>
      </c>
      <c r="C70" s="11" t="s">
        <v>181</v>
      </c>
      <c r="D70" s="1" t="s">
        <v>22</v>
      </c>
      <c r="E70" s="10">
        <v>1</v>
      </c>
      <c r="F70" s="12"/>
      <c r="G70" s="8">
        <f t="shared" si="5"/>
        <v>0</v>
      </c>
    </row>
    <row r="71" spans="1:7" ht="23.25" thickBot="1">
      <c r="A71" s="5" t="s">
        <v>164</v>
      </c>
      <c r="B71" s="11" t="s">
        <v>182</v>
      </c>
      <c r="C71" s="11" t="s">
        <v>183</v>
      </c>
      <c r="D71" s="1" t="s">
        <v>22</v>
      </c>
      <c r="E71" s="10">
        <v>1</v>
      </c>
      <c r="F71" s="12"/>
      <c r="G71" s="8">
        <f t="shared" si="5"/>
        <v>0</v>
      </c>
    </row>
    <row r="72" spans="1:7" ht="22.5" customHeight="1" thickBot="1">
      <c r="A72" s="26" t="s">
        <v>149</v>
      </c>
      <c r="B72" s="27"/>
      <c r="C72" s="27"/>
      <c r="D72" s="27"/>
      <c r="E72" s="27"/>
      <c r="F72" s="27"/>
      <c r="G72" s="28">
        <f>SUM(G57:G71)</f>
        <v>0</v>
      </c>
    </row>
    <row r="73" spans="1:7" ht="33.75" customHeight="1" thickBot="1">
      <c r="A73" s="41" t="s">
        <v>25</v>
      </c>
      <c r="B73" s="42"/>
      <c r="C73" s="42"/>
      <c r="D73" s="42"/>
      <c r="E73" s="42"/>
      <c r="F73" s="43"/>
      <c r="G73" s="17">
        <f>SUM(G29+G39+G50+G55+G72)</f>
        <v>0</v>
      </c>
    </row>
    <row r="74" spans="1:7" ht="33.75" customHeight="1" thickBot="1">
      <c r="A74" s="41" t="s">
        <v>185</v>
      </c>
      <c r="B74" s="42"/>
      <c r="C74" s="42"/>
      <c r="D74" s="42"/>
      <c r="E74" s="42"/>
      <c r="F74" s="43"/>
      <c r="G74" s="13">
        <f>G73*0.23</f>
        <v>0</v>
      </c>
    </row>
    <row r="75" spans="1:7" ht="33.75" customHeight="1" thickBot="1">
      <c r="A75" s="41" t="s">
        <v>186</v>
      </c>
      <c r="B75" s="42"/>
      <c r="C75" s="42"/>
      <c r="D75" s="42"/>
      <c r="E75" s="42"/>
      <c r="F75" s="43"/>
      <c r="G75" s="44">
        <f>G73*1.23</f>
        <v>0</v>
      </c>
    </row>
  </sheetData>
  <mergeCells count="14">
    <mergeCell ref="A73:F73"/>
    <mergeCell ref="A74:F74"/>
    <mergeCell ref="A75:F75"/>
    <mergeCell ref="A50:F50"/>
    <mergeCell ref="C51:G51"/>
    <mergeCell ref="A55:F55"/>
    <mergeCell ref="C56:G56"/>
    <mergeCell ref="A72:F72"/>
    <mergeCell ref="C40:G40"/>
    <mergeCell ref="A39:F39"/>
    <mergeCell ref="C30:G30"/>
    <mergeCell ref="C4:G4"/>
    <mergeCell ref="A1:G1"/>
    <mergeCell ref="A29:F29"/>
  </mergeCells>
  <pageMargins left="0.27559055118110237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2015-06-21T19:45:53Z</cp:lastPrinted>
  <dcterms:created xsi:type="dcterms:W3CDTF">2015-06-17T09:03:30Z</dcterms:created>
  <dcterms:modified xsi:type="dcterms:W3CDTF">2015-06-21T19:46:41Z</dcterms:modified>
</cp:coreProperties>
</file>