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prognoza długu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<sst xmlns="http://schemas.openxmlformats.org/spreadsheetml/2006/main" count="61" uniqueCount="54">
  <si>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Wyszczególnienie</t>
  </si>
  <si>
    <t>4.</t>
  </si>
  <si>
    <t>1.</t>
  </si>
  <si>
    <t>3.</t>
  </si>
  <si>
    <t>6.</t>
  </si>
  <si>
    <t>w złotych</t>
  </si>
  <si>
    <t>Lp.</t>
  </si>
  <si>
    <t>5.</t>
  </si>
  <si>
    <t>obligacje</t>
  </si>
  <si>
    <t>1.1</t>
  </si>
  <si>
    <t>1.2</t>
  </si>
  <si>
    <t>1.3</t>
  </si>
  <si>
    <t>2.1</t>
  </si>
  <si>
    <t>2.2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</si>
  <si>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</si>
  <si>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</si>
  <si>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</si>
  <si>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</si>
  <si>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</si>
  <si>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określonych w art.170 ust.3) z tytułu:</t>
  </si>
  <si>
    <t>a</t>
  </si>
  <si>
    <t>pożyczek</t>
  </si>
  <si>
    <t>b</t>
  </si>
  <si>
    <t>kredytów</t>
  </si>
  <si>
    <t>c</t>
  </si>
  <si>
    <t>obligacji</t>
  </si>
  <si>
    <t>Planowane w roku budżetowym (bez określonych w art.170 ust.3):</t>
  </si>
  <si>
    <t>pożyczki</t>
  </si>
  <si>
    <t>kredyty,  w tym:</t>
  </si>
  <si>
    <t xml:space="preserve">   EBOiR</t>
  </si>
  <si>
    <t>W związku z umową określoną w art. 170 ust.3</t>
  </si>
  <si>
    <t xml:space="preserve">Zaciągnięte zobowiązania  </t>
  </si>
  <si>
    <t>Planowane zobowiązania</t>
  </si>
  <si>
    <t>Obsługa długu (2.1+2.2+2.3)</t>
  </si>
  <si>
    <t>Spłata rat kapitałowych z wyłączeniem zobowiązań wymienionych w art.169 ust.3</t>
  </si>
  <si>
    <t xml:space="preserve">kredytów i pożyczek </t>
  </si>
  <si>
    <t>wykup papierów wartościowych</t>
  </si>
  <si>
    <t>Spłata rat kapitałowych z tytułu zobowiązań wymienionych w art.169 ust.3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</si>
  <si>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</si>
  <si>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</si>
  <si>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</si>
  <si>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</si>
  <si>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</si>
  <si>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</si>
  <si>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</si>
  <si>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 (1-2.1.a-2.1.b-2.2):3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</si>
  <si>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</si>
  <si>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</si>
  <si>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</si>
  <si>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</si>
  <si>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</si>
  <si>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</si>
  <si>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Wójt Gminy Załuski</t>
  </si>
  <si>
    <t>Romuald Woźniak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</si>
</sst>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[$-415]d\ mmmm\ yyyy"/>
    <numFmt numFmtId="171" formatCode="000000"/>
    <numFmt numFmtId="172" formatCode="0000"/>
  </numFmts>
  <fonts count="43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/>
    </xf>
    <xf numFmtId="10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1" max="1" width="7.00390625" style="0" customWidth="1"/>
    <col min="2" max="2" width="25.625" style="0" customWidth="1"/>
    <col min="3" max="3" width="16.625" style="0" customWidth="1"/>
    <col min="4" max="4" width="14.75390625" style="0" customWidth="1"/>
    <col min="5" max="5" width="16.25390625" style="0" customWidth="1"/>
    <col min="6" max="6" width="15.75390625" style="0" customWidth="1"/>
    <col min="7" max="7" width="14.875" style="0" customWidth="1"/>
    <col min="8" max="8" width="16.375" style="0" customWidth="1"/>
    <col min="9" max="9" width="15.25390625" style="0" customWidth="1"/>
    <col min="10" max="10" width="13.75390625" style="0" customWidth="1"/>
    <col min="11" max="11" width="15.00390625" style="0" customWidth="1"/>
    <col min="12" max="12" width="14.875" style="0" customWidth="1"/>
    <col min="13" max="13" width="13.75390625" style="0" customWidth="1"/>
    <col min="14" max="22" width="12.75390625" style="0" bestFit="1" customWidth="1"/>
  </cols>
  <sheetData>
    <row r="1" spans="1:9" ht="18">
      <c r="A1" s="30" t="s">
        <v>14</v>
      </c>
      <c r="B1" s="30"/>
      <c r="C1" s="30"/>
      <c r="D1" s="30"/>
      <c r="E1" s="30"/>
      <c r="F1" s="30"/>
      <c r="G1" s="30"/>
      <c r="H1" s="30"/>
      <c r="I1" s="30"/>
    </row>
    <row r="2" spans="1:9" ht="18">
      <c r="A2" s="1"/>
      <c r="B2" s="1"/>
      <c r="C2" s="1"/>
      <c r="D2" s="1"/>
      <c r="E2" s="1"/>
      <c r="F2" s="1"/>
      <c r="G2" s="1"/>
      <c r="H2" s="1"/>
      <c r="I2" s="1"/>
    </row>
    <row r="3" ht="12.75">
      <c r="I3" s="2" t="s">
        <v>5</v>
      </c>
    </row>
    <row r="4" spans="1:22" ht="12.75">
      <c r="A4" s="31" t="s">
        <v>6</v>
      </c>
      <c r="B4" s="31" t="s">
        <v>0</v>
      </c>
      <c r="C4" s="32" t="s">
        <v>15</v>
      </c>
      <c r="D4" s="34" t="s">
        <v>16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8"/>
      <c r="P4" s="38"/>
      <c r="Q4" s="38"/>
      <c r="R4" s="38"/>
      <c r="S4" s="38"/>
      <c r="T4" s="38"/>
      <c r="U4" s="38"/>
      <c r="V4" s="38"/>
    </row>
    <row r="5" spans="1:22" ht="38.25" customHeight="1">
      <c r="A5" s="31"/>
      <c r="B5" s="31"/>
      <c r="C5" s="33"/>
      <c r="D5" s="4" t="s">
        <v>17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3">
        <v>2017</v>
      </c>
      <c r="O5" s="3">
        <v>2018</v>
      </c>
      <c r="P5" s="3">
        <v>2019</v>
      </c>
      <c r="Q5" s="3">
        <v>2020</v>
      </c>
      <c r="R5" s="3">
        <v>2021</v>
      </c>
      <c r="S5" s="3">
        <v>2022</v>
      </c>
      <c r="T5" s="3">
        <v>2023</v>
      </c>
      <c r="U5" s="3">
        <v>2024</v>
      </c>
      <c r="V5" s="3">
        <v>2025</v>
      </c>
    </row>
    <row r="6" spans="1:22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</row>
    <row r="7" spans="1:22" ht="25.5">
      <c r="A7" s="6" t="s">
        <v>2</v>
      </c>
      <c r="B7" s="7" t="s">
        <v>18</v>
      </c>
      <c r="C7" s="26">
        <f>C8+C12+C17</f>
        <v>1524800</v>
      </c>
      <c r="D7" s="26"/>
      <c r="E7" s="26">
        <f aca="true" t="shared" si="0" ref="E7:V7">E8+E12+E17</f>
        <v>1524800</v>
      </c>
      <c r="F7" s="8">
        <f t="shared" si="0"/>
        <v>2935200</v>
      </c>
      <c r="G7" s="8">
        <f t="shared" si="0"/>
        <v>4279600</v>
      </c>
      <c r="H7" s="8">
        <f t="shared" si="0"/>
        <v>4081000</v>
      </c>
      <c r="I7" s="8">
        <f t="shared" si="0"/>
        <v>3729000</v>
      </c>
      <c r="J7" s="8">
        <f t="shared" si="0"/>
        <v>3377000</v>
      </c>
      <c r="K7" s="8">
        <f t="shared" si="0"/>
        <v>3027000</v>
      </c>
      <c r="L7" s="8">
        <f t="shared" si="0"/>
        <v>2677000</v>
      </c>
      <c r="M7" s="8">
        <f t="shared" si="0"/>
        <v>2327000</v>
      </c>
      <c r="N7" s="8">
        <f t="shared" si="0"/>
        <v>2043000</v>
      </c>
      <c r="O7" s="8">
        <f t="shared" si="0"/>
        <v>1759000</v>
      </c>
      <c r="P7" s="8">
        <f t="shared" si="0"/>
        <v>1541000</v>
      </c>
      <c r="Q7" s="8">
        <f t="shared" si="0"/>
        <v>1323000</v>
      </c>
      <c r="R7" s="8">
        <f t="shared" si="0"/>
        <v>1105000</v>
      </c>
      <c r="S7" s="8">
        <f t="shared" si="0"/>
        <v>887000</v>
      </c>
      <c r="T7" s="8">
        <f t="shared" si="0"/>
        <v>669000</v>
      </c>
      <c r="U7" s="8">
        <f t="shared" si="0"/>
        <v>451000</v>
      </c>
      <c r="V7" s="8">
        <f t="shared" si="0"/>
        <v>233000</v>
      </c>
    </row>
    <row r="8" spans="1:22" ht="38.25">
      <c r="A8" s="9" t="s">
        <v>9</v>
      </c>
      <c r="B8" s="10" t="s">
        <v>19</v>
      </c>
      <c r="C8" s="27">
        <f>SUM(C9:C10)</f>
        <v>1524800</v>
      </c>
      <c r="D8" s="27"/>
      <c r="E8" s="27">
        <f aca="true" t="shared" si="1" ref="E8:V8">SUM(E9:E10)</f>
        <v>1524800</v>
      </c>
      <c r="F8" s="11">
        <f t="shared" si="1"/>
        <v>2935200</v>
      </c>
      <c r="G8" s="11">
        <f t="shared" si="1"/>
        <v>4279600</v>
      </c>
      <c r="H8" s="11">
        <f t="shared" si="1"/>
        <v>4081000</v>
      </c>
      <c r="I8" s="11">
        <f t="shared" si="1"/>
        <v>3729000</v>
      </c>
      <c r="J8" s="11">
        <f t="shared" si="1"/>
        <v>3377000</v>
      </c>
      <c r="K8" s="11">
        <f t="shared" si="1"/>
        <v>3027000</v>
      </c>
      <c r="L8" s="11">
        <f t="shared" si="1"/>
        <v>2677000</v>
      </c>
      <c r="M8" s="11">
        <f t="shared" si="1"/>
        <v>2327000</v>
      </c>
      <c r="N8" s="11">
        <f t="shared" si="1"/>
        <v>2043000</v>
      </c>
      <c r="O8" s="11">
        <f t="shared" si="1"/>
        <v>1759000</v>
      </c>
      <c r="P8" s="11">
        <f t="shared" si="1"/>
        <v>1541000</v>
      </c>
      <c r="Q8" s="11">
        <f t="shared" si="1"/>
        <v>1323000</v>
      </c>
      <c r="R8" s="11">
        <f t="shared" si="1"/>
        <v>1105000</v>
      </c>
      <c r="S8" s="11">
        <f t="shared" si="1"/>
        <v>887000</v>
      </c>
      <c r="T8" s="11">
        <f t="shared" si="1"/>
        <v>669000</v>
      </c>
      <c r="U8" s="11">
        <f t="shared" si="1"/>
        <v>451000</v>
      </c>
      <c r="V8" s="11">
        <f t="shared" si="1"/>
        <v>233000</v>
      </c>
    </row>
    <row r="9" spans="1:22" ht="12.75">
      <c r="A9" s="12" t="s">
        <v>20</v>
      </c>
      <c r="B9" s="13" t="s">
        <v>21</v>
      </c>
      <c r="C9" s="27">
        <v>1324800</v>
      </c>
      <c r="D9" s="27"/>
      <c r="E9" s="27">
        <v>1324800</v>
      </c>
      <c r="F9" s="11">
        <v>2835200</v>
      </c>
      <c r="G9" s="11">
        <v>4279600</v>
      </c>
      <c r="H9" s="11">
        <v>4081000</v>
      </c>
      <c r="I9" s="11">
        <v>3729000</v>
      </c>
      <c r="J9" s="11">
        <v>3377000</v>
      </c>
      <c r="K9" s="11">
        <v>3027000</v>
      </c>
      <c r="L9" s="11">
        <v>2677000</v>
      </c>
      <c r="M9" s="11">
        <v>2327000</v>
      </c>
      <c r="N9" s="11">
        <v>2043000</v>
      </c>
      <c r="O9" s="11">
        <v>1759000</v>
      </c>
      <c r="P9" s="11">
        <v>1541000</v>
      </c>
      <c r="Q9" s="11">
        <v>1323000</v>
      </c>
      <c r="R9" s="11">
        <v>1105000</v>
      </c>
      <c r="S9" s="11">
        <v>887000</v>
      </c>
      <c r="T9" s="11">
        <v>669000</v>
      </c>
      <c r="U9" s="11">
        <v>451000</v>
      </c>
      <c r="V9" s="11">
        <v>233000</v>
      </c>
    </row>
    <row r="10" spans="1:22" ht="12.75">
      <c r="A10" s="12" t="s">
        <v>22</v>
      </c>
      <c r="B10" s="13" t="s">
        <v>23</v>
      </c>
      <c r="C10" s="11">
        <v>200000</v>
      </c>
      <c r="D10" s="11"/>
      <c r="E10" s="11">
        <v>200000</v>
      </c>
      <c r="F10" s="11">
        <v>100000</v>
      </c>
      <c r="G10" s="11"/>
      <c r="H10" s="11"/>
      <c r="I10" s="11"/>
      <c r="J10" s="11"/>
      <c r="K10" s="11"/>
      <c r="L10" s="11"/>
      <c r="M10" s="11"/>
      <c r="N10" s="11"/>
      <c r="O10" s="36"/>
      <c r="P10" s="36"/>
      <c r="Q10" s="36"/>
      <c r="R10" s="36"/>
      <c r="S10" s="36"/>
      <c r="T10" s="36"/>
      <c r="U10" s="36"/>
      <c r="V10" s="36"/>
    </row>
    <row r="11" spans="1:22" ht="12.75">
      <c r="A11" s="12" t="s">
        <v>24</v>
      </c>
      <c r="B11" s="13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6"/>
      <c r="P11" s="36"/>
      <c r="Q11" s="36"/>
      <c r="R11" s="36"/>
      <c r="S11" s="36"/>
      <c r="T11" s="36"/>
      <c r="U11" s="36"/>
      <c r="V11" s="36"/>
    </row>
    <row r="12" spans="1:22" ht="51">
      <c r="A12" s="9" t="s">
        <v>10</v>
      </c>
      <c r="B12" s="10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36"/>
      <c r="P12" s="36"/>
      <c r="Q12" s="36"/>
      <c r="R12" s="36"/>
      <c r="S12" s="36"/>
      <c r="T12" s="36"/>
      <c r="U12" s="36"/>
      <c r="V12" s="36"/>
    </row>
    <row r="13" spans="1:22" ht="12.75">
      <c r="A13" s="12" t="s">
        <v>20</v>
      </c>
      <c r="B13" s="13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6"/>
      <c r="P13" s="36"/>
      <c r="Q13" s="36"/>
      <c r="R13" s="36"/>
      <c r="S13" s="36"/>
      <c r="T13" s="36"/>
      <c r="U13" s="36"/>
      <c r="V13" s="36"/>
    </row>
    <row r="14" spans="1:22" ht="12.75">
      <c r="A14" s="12" t="s">
        <v>22</v>
      </c>
      <c r="B14" s="13" t="s">
        <v>28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6"/>
      <c r="P14" s="36"/>
      <c r="Q14" s="36"/>
      <c r="R14" s="36"/>
      <c r="S14" s="36"/>
      <c r="T14" s="36"/>
      <c r="U14" s="36"/>
      <c r="V14" s="36"/>
    </row>
    <row r="15" spans="1:22" ht="12.75">
      <c r="A15" s="12"/>
      <c r="B15" s="14" t="s">
        <v>29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6"/>
      <c r="P15" s="36"/>
      <c r="Q15" s="36"/>
      <c r="R15" s="36"/>
      <c r="S15" s="36"/>
      <c r="T15" s="36"/>
      <c r="U15" s="36"/>
      <c r="V15" s="36"/>
    </row>
    <row r="16" spans="1:22" ht="12.75">
      <c r="A16" s="12" t="s">
        <v>24</v>
      </c>
      <c r="B16" s="13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6"/>
      <c r="P16" s="36"/>
      <c r="Q16" s="36"/>
      <c r="R16" s="36"/>
      <c r="S16" s="36"/>
      <c r="T16" s="36"/>
      <c r="U16" s="36"/>
      <c r="V16" s="36"/>
    </row>
    <row r="17" spans="1:22" ht="25.5">
      <c r="A17" s="9" t="s">
        <v>11</v>
      </c>
      <c r="B17" s="10" t="s">
        <v>30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6"/>
      <c r="P17" s="36"/>
      <c r="Q17" s="36"/>
      <c r="R17" s="36"/>
      <c r="S17" s="36"/>
      <c r="T17" s="36"/>
      <c r="U17" s="36"/>
      <c r="V17" s="36"/>
    </row>
    <row r="18" spans="1:22" ht="12.75">
      <c r="A18" s="12" t="s">
        <v>20</v>
      </c>
      <c r="B18" s="14" t="s">
        <v>31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36"/>
      <c r="R18" s="36"/>
      <c r="S18" s="36"/>
      <c r="T18" s="36"/>
      <c r="U18" s="36"/>
      <c r="V18" s="36"/>
    </row>
    <row r="19" spans="1:22" ht="12.75">
      <c r="A19" s="12" t="s">
        <v>22</v>
      </c>
      <c r="B19" s="14" t="s">
        <v>32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6"/>
      <c r="P19" s="36"/>
      <c r="Q19" s="36"/>
      <c r="R19" s="36"/>
      <c r="S19" s="36"/>
      <c r="T19" s="36"/>
      <c r="U19" s="36"/>
      <c r="V19" s="36"/>
    </row>
    <row r="20" spans="1:22" ht="25.5">
      <c r="A20" s="6">
        <v>2</v>
      </c>
      <c r="B20" s="7" t="s">
        <v>33</v>
      </c>
      <c r="C20" s="8"/>
      <c r="D20" s="8"/>
      <c r="E20" s="8">
        <f>E21+E24+E25</f>
        <v>286600</v>
      </c>
      <c r="F20" s="8">
        <f aca="true" t="shared" si="2" ref="F20:V20">F21+F24+F25</f>
        <v>351722</v>
      </c>
      <c r="G20" s="8">
        <f t="shared" si="2"/>
        <v>317652</v>
      </c>
      <c r="H20" s="8">
        <f t="shared" si="2"/>
        <v>497812</v>
      </c>
      <c r="I20" s="8">
        <f t="shared" si="2"/>
        <v>485421</v>
      </c>
      <c r="J20" s="8">
        <f t="shared" si="2"/>
        <v>471358</v>
      </c>
      <c r="K20" s="8">
        <f t="shared" si="2"/>
        <v>458295</v>
      </c>
      <c r="L20" s="8">
        <f t="shared" si="2"/>
        <v>445232</v>
      </c>
      <c r="M20" s="8">
        <f t="shared" si="2"/>
        <v>367169</v>
      </c>
      <c r="N20" s="8">
        <f t="shared" si="2"/>
        <v>356306</v>
      </c>
      <c r="O20" s="8">
        <f t="shared" si="2"/>
        <v>281043</v>
      </c>
      <c r="P20" s="8">
        <f t="shared" si="2"/>
        <v>272980</v>
      </c>
      <c r="Q20" s="8">
        <f t="shared" si="2"/>
        <v>264917</v>
      </c>
      <c r="R20" s="8">
        <f t="shared" si="2"/>
        <v>236419</v>
      </c>
      <c r="S20" s="8">
        <f t="shared" si="2"/>
        <v>248791</v>
      </c>
      <c r="T20" s="8">
        <f t="shared" si="2"/>
        <v>240728</v>
      </c>
      <c r="U20" s="8">
        <f t="shared" si="2"/>
        <v>232665</v>
      </c>
      <c r="V20" s="8">
        <f t="shared" si="2"/>
        <v>239602</v>
      </c>
    </row>
    <row r="21" spans="1:22" ht="51">
      <c r="A21" s="6" t="s">
        <v>12</v>
      </c>
      <c r="B21" s="7" t="s">
        <v>34</v>
      </c>
      <c r="C21" s="8"/>
      <c r="D21" s="8"/>
      <c r="E21" s="8">
        <v>231600</v>
      </c>
      <c r="F21" s="8">
        <f>F22</f>
        <v>298600</v>
      </c>
      <c r="G21" s="8">
        <f aca="true" t="shared" si="3" ref="G21:V21">G22</f>
        <v>198600</v>
      </c>
      <c r="H21" s="8">
        <f t="shared" si="3"/>
        <v>352000</v>
      </c>
      <c r="I21" s="8">
        <f t="shared" si="3"/>
        <v>352000</v>
      </c>
      <c r="J21" s="8">
        <f t="shared" si="3"/>
        <v>350000</v>
      </c>
      <c r="K21" s="8">
        <f t="shared" si="3"/>
        <v>350000</v>
      </c>
      <c r="L21" s="8">
        <f t="shared" si="3"/>
        <v>350000</v>
      </c>
      <c r="M21" s="8">
        <f t="shared" si="3"/>
        <v>284000</v>
      </c>
      <c r="N21" s="8">
        <f t="shared" si="3"/>
        <v>284000</v>
      </c>
      <c r="O21" s="8">
        <f t="shared" si="3"/>
        <v>218000</v>
      </c>
      <c r="P21" s="8">
        <f t="shared" si="3"/>
        <v>218000</v>
      </c>
      <c r="Q21" s="8">
        <f t="shared" si="3"/>
        <v>218000</v>
      </c>
      <c r="R21" s="8">
        <f t="shared" si="3"/>
        <v>218000</v>
      </c>
      <c r="S21" s="8">
        <f t="shared" si="3"/>
        <v>218000</v>
      </c>
      <c r="T21" s="8">
        <f t="shared" si="3"/>
        <v>218000</v>
      </c>
      <c r="U21" s="8">
        <f t="shared" si="3"/>
        <v>218000</v>
      </c>
      <c r="V21" s="8">
        <f t="shared" si="3"/>
        <v>233000</v>
      </c>
    </row>
    <row r="22" spans="1:22" ht="12.75">
      <c r="A22" s="12" t="s">
        <v>20</v>
      </c>
      <c r="B22" s="13" t="s">
        <v>35</v>
      </c>
      <c r="C22" s="11"/>
      <c r="D22" s="11"/>
      <c r="E22" s="11">
        <v>231600</v>
      </c>
      <c r="F22" s="11">
        <v>298600</v>
      </c>
      <c r="G22" s="11">
        <v>198600</v>
      </c>
      <c r="H22" s="11">
        <v>352000</v>
      </c>
      <c r="I22" s="11">
        <v>352000</v>
      </c>
      <c r="J22" s="11">
        <v>350000</v>
      </c>
      <c r="K22" s="11">
        <v>350000</v>
      </c>
      <c r="L22" s="11">
        <v>350000</v>
      </c>
      <c r="M22" s="11">
        <v>284000</v>
      </c>
      <c r="N22" s="11">
        <v>284000</v>
      </c>
      <c r="O22" s="37">
        <v>218000</v>
      </c>
      <c r="P22" s="37">
        <v>218000</v>
      </c>
      <c r="Q22" s="37">
        <v>218000</v>
      </c>
      <c r="R22" s="37">
        <v>218000</v>
      </c>
      <c r="S22" s="37">
        <v>218000</v>
      </c>
      <c r="T22" s="37">
        <v>218000</v>
      </c>
      <c r="U22" s="37">
        <v>218000</v>
      </c>
      <c r="V22" s="37">
        <v>233000</v>
      </c>
    </row>
    <row r="23" spans="1:22" ht="25.5">
      <c r="A23" s="12" t="s">
        <v>22</v>
      </c>
      <c r="B23" s="13" t="s">
        <v>36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7"/>
      <c r="P23" s="37"/>
      <c r="Q23" s="37"/>
      <c r="R23" s="37"/>
      <c r="S23" s="37"/>
      <c r="T23" s="37"/>
      <c r="U23" s="37"/>
      <c r="V23" s="37"/>
    </row>
    <row r="24" spans="1:22" ht="51">
      <c r="A24" s="9" t="s">
        <v>13</v>
      </c>
      <c r="B24" s="10" t="s">
        <v>37</v>
      </c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37"/>
      <c r="P24" s="37"/>
      <c r="Q24" s="37"/>
      <c r="R24" s="37"/>
      <c r="S24" s="37"/>
      <c r="T24" s="37"/>
      <c r="U24" s="37"/>
      <c r="V24" s="37"/>
    </row>
    <row r="25" spans="1:22" ht="12.75">
      <c r="A25" s="9" t="s">
        <v>38</v>
      </c>
      <c r="B25" s="10" t="s">
        <v>39</v>
      </c>
      <c r="C25" s="19"/>
      <c r="D25" s="19"/>
      <c r="E25" s="28">
        <v>55000</v>
      </c>
      <c r="F25" s="28">
        <v>53122</v>
      </c>
      <c r="G25" s="28">
        <v>119052</v>
      </c>
      <c r="H25" s="28">
        <v>145812</v>
      </c>
      <c r="I25" s="28">
        <v>133421</v>
      </c>
      <c r="J25" s="28">
        <v>121358</v>
      </c>
      <c r="K25" s="28">
        <v>108295</v>
      </c>
      <c r="L25" s="28">
        <v>95232</v>
      </c>
      <c r="M25" s="28">
        <v>83169</v>
      </c>
      <c r="N25" s="28">
        <v>72306</v>
      </c>
      <c r="O25" s="37">
        <v>63043</v>
      </c>
      <c r="P25" s="37">
        <v>54980</v>
      </c>
      <c r="Q25" s="37">
        <v>46917</v>
      </c>
      <c r="R25" s="37">
        <v>18419</v>
      </c>
      <c r="S25" s="37">
        <v>30791</v>
      </c>
      <c r="T25" s="37">
        <v>22728</v>
      </c>
      <c r="U25" s="37">
        <v>14665</v>
      </c>
      <c r="V25" s="37">
        <v>6602</v>
      </c>
    </row>
    <row r="26" spans="1:22" ht="25.5">
      <c r="A26" s="6" t="s">
        <v>3</v>
      </c>
      <c r="B26" s="7" t="s">
        <v>40</v>
      </c>
      <c r="C26" s="8"/>
      <c r="D26" s="8"/>
      <c r="E26" s="26">
        <v>13405928</v>
      </c>
      <c r="F26" s="8">
        <v>12000000</v>
      </c>
      <c r="G26" s="8">
        <v>12360000</v>
      </c>
      <c r="H26" s="8">
        <v>12730800</v>
      </c>
      <c r="I26" s="8">
        <v>13112724</v>
      </c>
      <c r="J26" s="8">
        <v>13506106</v>
      </c>
      <c r="K26" s="8">
        <v>13911289</v>
      </c>
      <c r="L26" s="8">
        <v>14328627</v>
      </c>
      <c r="M26" s="8">
        <v>14758486</v>
      </c>
      <c r="N26" s="8">
        <v>15201241</v>
      </c>
      <c r="O26" s="37">
        <v>15657278</v>
      </c>
      <c r="P26" s="37">
        <v>16126997</v>
      </c>
      <c r="Q26" s="37">
        <v>16610806</v>
      </c>
      <c r="R26" s="37">
        <v>17109131</v>
      </c>
      <c r="S26" s="37">
        <v>17622405</v>
      </c>
      <c r="T26" s="37">
        <v>18151077</v>
      </c>
      <c r="U26" s="37">
        <v>18695609</v>
      </c>
      <c r="V26" s="37">
        <v>19256477</v>
      </c>
    </row>
    <row r="27" spans="1:22" ht="25.5">
      <c r="A27" s="6" t="s">
        <v>1</v>
      </c>
      <c r="B27" s="7" t="s">
        <v>41</v>
      </c>
      <c r="C27" s="20"/>
      <c r="D27" s="20"/>
      <c r="E27" s="26">
        <v>15099601</v>
      </c>
      <c r="F27" s="8">
        <v>12000000</v>
      </c>
      <c r="G27" s="8">
        <f aca="true" t="shared" si="4" ref="F27:N27">G26</f>
        <v>12360000</v>
      </c>
      <c r="H27" s="8">
        <f t="shared" si="4"/>
        <v>12730800</v>
      </c>
      <c r="I27" s="8">
        <f t="shared" si="4"/>
        <v>13112724</v>
      </c>
      <c r="J27" s="8">
        <f t="shared" si="4"/>
        <v>13506106</v>
      </c>
      <c r="K27" s="8">
        <f t="shared" si="4"/>
        <v>13911289</v>
      </c>
      <c r="L27" s="8">
        <f t="shared" si="4"/>
        <v>14328627</v>
      </c>
      <c r="M27" s="8">
        <f t="shared" si="4"/>
        <v>14758486</v>
      </c>
      <c r="N27" s="8">
        <f t="shared" si="4"/>
        <v>15201241</v>
      </c>
      <c r="O27" s="37">
        <v>15657278</v>
      </c>
      <c r="P27" s="37">
        <v>16126997</v>
      </c>
      <c r="Q27" s="37">
        <v>16610806</v>
      </c>
      <c r="R27" s="37">
        <v>17109131</v>
      </c>
      <c r="S27" s="37">
        <v>17622405</v>
      </c>
      <c r="T27" s="37">
        <v>18151077</v>
      </c>
      <c r="U27" s="37">
        <v>18695609</v>
      </c>
      <c r="V27" s="37">
        <v>19256477</v>
      </c>
    </row>
    <row r="28" spans="1:22" ht="25.5">
      <c r="A28" s="6" t="s">
        <v>7</v>
      </c>
      <c r="B28" s="7" t="s">
        <v>42</v>
      </c>
      <c r="C28" s="21"/>
      <c r="D28" s="21"/>
      <c r="E28" s="8">
        <f>E26-E27</f>
        <v>-1693673</v>
      </c>
      <c r="F28" s="21"/>
      <c r="G28" s="21"/>
      <c r="H28" s="21"/>
      <c r="I28" s="21"/>
      <c r="J28" s="21"/>
      <c r="K28" s="21"/>
      <c r="L28" s="21"/>
      <c r="M28" s="21"/>
      <c r="N28" s="21"/>
      <c r="O28" s="36"/>
      <c r="P28" s="36"/>
      <c r="Q28" s="36"/>
      <c r="R28" s="36"/>
      <c r="S28" s="36"/>
      <c r="T28" s="36"/>
      <c r="U28" s="36"/>
      <c r="V28" s="36"/>
    </row>
    <row r="29" spans="1:22" ht="25.5">
      <c r="A29" s="6" t="s">
        <v>4</v>
      </c>
      <c r="B29" s="7" t="s">
        <v>43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36"/>
      <c r="P29" s="36"/>
      <c r="Q29" s="36"/>
      <c r="R29" s="36"/>
      <c r="S29" s="36"/>
      <c r="T29" s="36"/>
      <c r="U29" s="36"/>
      <c r="V29" s="36"/>
    </row>
    <row r="30" spans="1:22" ht="25.5">
      <c r="A30" s="9" t="s">
        <v>44</v>
      </c>
      <c r="B30" s="23" t="s">
        <v>45</v>
      </c>
      <c r="C30" s="17"/>
      <c r="D30" s="17"/>
      <c r="E30" s="29">
        <f>(E7-E22-E23-E24)/E26</f>
        <v>0.09646478781625561</v>
      </c>
      <c r="F30" s="29">
        <f aca="true" t="shared" si="5" ref="F30:V30">(F7-F22-F23-F24)/F26</f>
        <v>0.21971666666666667</v>
      </c>
      <c r="G30" s="29">
        <f t="shared" si="5"/>
        <v>0.3301779935275081</v>
      </c>
      <c r="H30" s="29">
        <f t="shared" si="5"/>
        <v>0.29291167876331414</v>
      </c>
      <c r="I30" s="29">
        <f t="shared" si="5"/>
        <v>0.2575361153029683</v>
      </c>
      <c r="J30" s="29">
        <f t="shared" si="5"/>
        <v>0.22412085319040143</v>
      </c>
      <c r="K30" s="29">
        <f t="shared" si="5"/>
        <v>0.1924336414835462</v>
      </c>
      <c r="L30" s="29">
        <f t="shared" si="5"/>
        <v>0.16240216177027988</v>
      </c>
      <c r="M30" s="29">
        <f t="shared" si="5"/>
        <v>0.1384288334182788</v>
      </c>
      <c r="N30" s="29">
        <f t="shared" si="5"/>
        <v>0.11571423675211781</v>
      </c>
      <c r="O30" s="29">
        <f t="shared" si="5"/>
        <v>0.09842068333972227</v>
      </c>
      <c r="P30" s="29">
        <f t="shared" si="5"/>
        <v>0.08203635183909316</v>
      </c>
      <c r="Q30" s="29">
        <f t="shared" si="5"/>
        <v>0.06652296101706323</v>
      </c>
      <c r="R30" s="29">
        <f t="shared" si="5"/>
        <v>0.051843661726595</v>
      </c>
      <c r="S30" s="29">
        <f t="shared" si="5"/>
        <v>0.037963036259806765</v>
      </c>
      <c r="T30" s="29">
        <f t="shared" si="5"/>
        <v>0.024847010455633017</v>
      </c>
      <c r="U30" s="29">
        <f t="shared" si="5"/>
        <v>0.012462819478092423</v>
      </c>
      <c r="V30" s="29">
        <f t="shared" si="5"/>
        <v>0</v>
      </c>
    </row>
    <row r="31" spans="1:22" ht="38.25">
      <c r="A31" s="9" t="s">
        <v>46</v>
      </c>
      <c r="B31" s="23" t="s">
        <v>47</v>
      </c>
      <c r="C31" s="17"/>
      <c r="D31" s="17"/>
      <c r="E31" s="29">
        <f>(E8+E12-E22-E23)/E26</f>
        <v>0.09646478781625561</v>
      </c>
      <c r="F31" s="29">
        <f aca="true" t="shared" si="6" ref="F31:V31">(F8+F12-F22-F23)/F26</f>
        <v>0.21971666666666667</v>
      </c>
      <c r="G31" s="29">
        <f t="shared" si="6"/>
        <v>0.3301779935275081</v>
      </c>
      <c r="H31" s="29">
        <f t="shared" si="6"/>
        <v>0.29291167876331414</v>
      </c>
      <c r="I31" s="29">
        <f t="shared" si="6"/>
        <v>0.2575361153029683</v>
      </c>
      <c r="J31" s="29">
        <f t="shared" si="6"/>
        <v>0.22412085319040143</v>
      </c>
      <c r="K31" s="29">
        <f t="shared" si="6"/>
        <v>0.1924336414835462</v>
      </c>
      <c r="L31" s="29">
        <f t="shared" si="6"/>
        <v>0.16240216177027988</v>
      </c>
      <c r="M31" s="29">
        <f t="shared" si="6"/>
        <v>0.1384288334182788</v>
      </c>
      <c r="N31" s="29">
        <f t="shared" si="6"/>
        <v>0.11571423675211781</v>
      </c>
      <c r="O31" s="29">
        <f t="shared" si="6"/>
        <v>0.09842068333972227</v>
      </c>
      <c r="P31" s="29">
        <f t="shared" si="6"/>
        <v>0.08203635183909316</v>
      </c>
      <c r="Q31" s="29">
        <f t="shared" si="6"/>
        <v>0.06652296101706323</v>
      </c>
      <c r="R31" s="29">
        <f t="shared" si="6"/>
        <v>0.051843661726595</v>
      </c>
      <c r="S31" s="29">
        <f t="shared" si="6"/>
        <v>0.037963036259806765</v>
      </c>
      <c r="T31" s="29">
        <f t="shared" si="6"/>
        <v>0.024847010455633017</v>
      </c>
      <c r="U31" s="29">
        <f t="shared" si="6"/>
        <v>0.012462819478092423</v>
      </c>
      <c r="V31" s="29">
        <f t="shared" si="6"/>
        <v>0</v>
      </c>
    </row>
    <row r="32" spans="1:22" ht="25.5">
      <c r="A32" s="9" t="s">
        <v>48</v>
      </c>
      <c r="B32" s="23" t="s">
        <v>49</v>
      </c>
      <c r="C32" s="17"/>
      <c r="D32" s="17"/>
      <c r="E32" s="29">
        <f>E20/E26</f>
        <v>0.021378602063206666</v>
      </c>
      <c r="F32" s="29">
        <f aca="true" t="shared" si="7" ref="F32:V32">F20/F26</f>
        <v>0.02931016666666667</v>
      </c>
      <c r="G32" s="29">
        <f t="shared" si="7"/>
        <v>0.0257</v>
      </c>
      <c r="H32" s="29">
        <f t="shared" si="7"/>
        <v>0.039102962893141045</v>
      </c>
      <c r="I32" s="29">
        <f t="shared" si="7"/>
        <v>0.03701908161873917</v>
      </c>
      <c r="J32" s="29">
        <f t="shared" si="7"/>
        <v>0.034899622437436814</v>
      </c>
      <c r="K32" s="29">
        <f t="shared" si="7"/>
        <v>0.032944107479903555</v>
      </c>
      <c r="L32" s="29">
        <f t="shared" si="7"/>
        <v>0.03107290042514192</v>
      </c>
      <c r="M32" s="29">
        <f t="shared" si="7"/>
        <v>0.02487850040986589</v>
      </c>
      <c r="N32" s="29">
        <f t="shared" si="7"/>
        <v>0.023439270517453148</v>
      </c>
      <c r="O32" s="29">
        <f t="shared" si="7"/>
        <v>0.017949671711775188</v>
      </c>
      <c r="P32" s="29">
        <f t="shared" si="7"/>
        <v>0.016926895937290742</v>
      </c>
      <c r="Q32" s="29">
        <f t="shared" si="7"/>
        <v>0.015948473541861845</v>
      </c>
      <c r="R32" s="29">
        <f t="shared" si="7"/>
        <v>0.01381829386892882</v>
      </c>
      <c r="S32" s="29">
        <f t="shared" si="7"/>
        <v>0.014117880050991904</v>
      </c>
      <c r="T32" s="29">
        <f t="shared" si="7"/>
        <v>0.013262463709453715</v>
      </c>
      <c r="U32" s="29">
        <f t="shared" si="7"/>
        <v>0.012444900832061689</v>
      </c>
      <c r="V32" s="29">
        <f t="shared" si="7"/>
        <v>0.01244267058818703</v>
      </c>
    </row>
    <row r="33" spans="1:22" ht="51">
      <c r="A33" s="9" t="s">
        <v>50</v>
      </c>
      <c r="B33" s="23" t="s">
        <v>51</v>
      </c>
      <c r="C33" s="17"/>
      <c r="D33" s="17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6"/>
      <c r="P33" s="36"/>
      <c r="Q33" s="36"/>
      <c r="R33" s="36"/>
      <c r="S33" s="36"/>
      <c r="T33" s="36"/>
      <c r="U33" s="36"/>
      <c r="V33" s="36"/>
    </row>
    <row r="36" spans="11:12" ht="12.75">
      <c r="K36" s="24" t="s">
        <v>52</v>
      </c>
      <c r="L36" s="24"/>
    </row>
    <row r="37" spans="2:12" ht="12.75">
      <c r="B37" s="25"/>
      <c r="K37" s="24" t="s">
        <v>53</v>
      </c>
      <c r="L37" s="24"/>
    </row>
  </sheetData>
  <sheetProtection/>
  <mergeCells count="5">
    <mergeCell ref="A1:I1"/>
    <mergeCell ref="A4:A5"/>
    <mergeCell ref="B4:B5"/>
    <mergeCell ref="C4:C5"/>
    <mergeCell ref="D4:N4"/>
  </mergeCells>
  <printOptions/>
  <pageMargins left="0.11811023622047245" right="0.1968503937007874" top="0.15748031496062992" bottom="0.15748031496062992" header="0.31496062992125984" footer="0.31496062992125984"/>
  <pageSetup fitToHeight="1" fitToWidth="1" horizontalDpi="600" verticalDpi="600" orientation="landscape" paperSize="9" scale="46" r:id="rId1"/>
  <headerFooter>
    <oddHeader>&amp;RZałącznik Nr 1 do Uchwały Rady Gminy Załuski Nr............. z dnia 24 września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2008-09-12T00:55:03Z</cp:lastPrinted>
  <dcterms:created xsi:type="dcterms:W3CDTF">1998-12-09T13:02:10Z</dcterms:created>
  <dcterms:modified xsi:type="dcterms:W3CDTF">2008-09-12T00:57:31Z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