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ZYDOMOWE-POŻ.WFOŚiGW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/>
  </authors>
  <commentList>
    <comment ref="B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par.2920</t>
        </r>
      </text>
    </commen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2030</t>
        </r>
      </text>
    </comment>
    <comment ref="B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par. 2010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podatki, opłaty i inne drobne dochody</t>
        </r>
      </text>
    </comment>
    <comment ref="C13" authorId="1">
      <text>
        <r>
          <rPr>
            <b/>
            <sz val="8"/>
            <color indexed="8"/>
            <rFont val="Tahoma"/>
            <family val="2"/>
          </rPr>
          <t xml:space="preserve">*: 66.140.415
  </t>
        </r>
        <r>
          <rPr>
            <sz val="8"/>
            <color indexed="8"/>
            <rFont val="Tahoma"/>
            <family val="2"/>
          </rPr>
          <t>396.456 obsługa dł.
9.457.073 inwest.
   765 703 poręcz.</t>
        </r>
      </text>
    </comment>
    <comment ref="D13" authorId="1">
      <text>
        <r>
          <rPr>
            <b/>
            <sz val="8"/>
            <color indexed="8"/>
            <rFont val="Tahoma"/>
            <family val="2"/>
          </rPr>
          <t xml:space="preserve">*: 
</t>
        </r>
        <r>
          <rPr>
            <sz val="8"/>
            <color indexed="8"/>
            <rFont val="Tahoma"/>
            <family val="2"/>
          </rPr>
          <t>420 146 obsługa dł.
17 189 799  inwes.
    984 037 poręcz.</t>
        </r>
      </text>
    </comment>
    <comment ref="C18" authorId="1">
      <text>
        <r>
          <rPr>
            <b/>
            <sz val="8"/>
            <color indexed="8"/>
            <rFont val="Tahoma"/>
            <family val="2"/>
          </rPr>
          <t xml:space="preserve">*:
</t>
        </r>
        <r>
          <rPr>
            <sz val="8"/>
            <color indexed="8"/>
            <rFont val="Tahoma"/>
            <family val="2"/>
          </rPr>
          <t>od poż.2 000
od kred.2005 - 71.098
od kred.2006 - 111.464
od kred.2007-1 - 87.287
od kred.2007-2 - 40.425
od poż. ZS Nr 1 - 13 112
od poż. ZS Nr 2 -   9 713</t>
        </r>
      </text>
    </comment>
    <comment ref="D18" authorId="1">
      <text>
        <r>
          <rPr>
            <b/>
            <sz val="8"/>
            <color indexed="8"/>
            <rFont val="Tahoma"/>
            <family val="2"/>
          </rPr>
          <t xml:space="preserve">Mariusz G:
</t>
        </r>
        <r>
          <rPr>
            <sz val="8"/>
            <color indexed="8"/>
            <rFont val="Tahoma"/>
            <family val="2"/>
          </rPr>
          <t>kredyt 40 732
kredyt 2 - 106 281
kredyt 3 -  83 998
kredyt 4 -  36 225
od poż. ZS Nr 1 - 10 277
od poż. ZS Nr 2 -   7 613
od kredyt 2008 - 36 225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417.000 plus 150.000 ods</t>
        </r>
      </text>
    </comment>
    <comment ref="F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416.000 plus 120.000 ods.</t>
        </r>
      </text>
    </comment>
    <comment ref="C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 89 436
</t>
        </r>
      </text>
    </comment>
    <comment ref="D21" authorId="1">
      <text>
        <r>
          <rPr>
            <b/>
            <sz val="8"/>
            <color indexed="8"/>
            <rFont val="Tahoma"/>
            <family val="2"/>
          </rPr>
          <t xml:space="preserve">FN:
</t>
        </r>
        <r>
          <rPr>
            <sz val="8"/>
            <color indexed="8"/>
            <rFont val="Tahoma"/>
            <family val="2"/>
          </rPr>
          <t xml:space="preserve">255 552
 89 436
</t>
        </r>
      </text>
    </comment>
  </commentList>
</comments>
</file>

<file path=xl/sharedStrings.xml><?xml version="1.0" encoding="utf-8"?>
<sst xmlns="http://schemas.openxmlformats.org/spreadsheetml/2006/main" count="42" uniqueCount="41">
  <si>
    <t>l.p.</t>
  </si>
  <si>
    <t>Wyszczególnienie</t>
  </si>
  <si>
    <t>PROGNOZA</t>
  </si>
  <si>
    <t>1.</t>
  </si>
  <si>
    <t>2.</t>
  </si>
  <si>
    <t>-</t>
  </si>
  <si>
    <t>3.</t>
  </si>
  <si>
    <t>Wydatki bieżące - bez inwestycji i obsługi długu</t>
  </si>
  <si>
    <t>4.</t>
  </si>
  <si>
    <t>5.</t>
  </si>
  <si>
    <t>Zobowiązania, w tym:</t>
  </si>
  <si>
    <t>6.</t>
  </si>
  <si>
    <t>7.</t>
  </si>
  <si>
    <t>Wydatki inwestycyjne</t>
  </si>
  <si>
    <t>8.</t>
  </si>
  <si>
    <t>Odsetki od wnioskowanego kredytu/ pożyczki</t>
  </si>
  <si>
    <t xml:space="preserve">Udzielone poręczenia </t>
  </si>
  <si>
    <t>Kredyty</t>
  </si>
  <si>
    <t>Subwencje</t>
  </si>
  <si>
    <t>Dotacje celowe na zadania własne</t>
  </si>
  <si>
    <t>Dotacje celowe na zadania zlecone</t>
  </si>
  <si>
    <t>Dochody własne</t>
  </si>
  <si>
    <t>Inne dochody</t>
  </si>
  <si>
    <t>Adam Gorzkowski</t>
  </si>
  <si>
    <t>Spłata kredytów i pożyczek</t>
  </si>
  <si>
    <t>Obsługa kredytów i pożyczek</t>
  </si>
  <si>
    <t>Łącznie spłaty odsetek i raty /kredytu i pożyczki/ w tym:</t>
  </si>
  <si>
    <t>Pożyczki</t>
  </si>
  <si>
    <t>Inne</t>
  </si>
  <si>
    <t>Nadwyżka budżetowa z lat ubiegłych/wolne środki/</t>
  </si>
  <si>
    <t xml:space="preserve">Dochody ogółem, w tym: </t>
  </si>
  <si>
    <t>Wydatki ogółem</t>
  </si>
  <si>
    <t>Rata kredyt/pożyczka wnioskowana</t>
  </si>
  <si>
    <t>9.</t>
  </si>
  <si>
    <t>Udział spłat rat kredytów i odsetek w dochodach</t>
  </si>
  <si>
    <t>Wolne środki(1+2)-4</t>
  </si>
  <si>
    <t>Poz.Wolne środki (5-6)</t>
  </si>
  <si>
    <t>Środki pozyskane (8-7), w tym:</t>
  </si>
  <si>
    <t>PRZEPŁYWY ŚRODKÓW BUDŻETU GMINY W LATACH 2014-2015</t>
  </si>
  <si>
    <t>Załącznik Nr 1 do Uchwały Rady Gminy Nr 223/XXXV/2014 z dnia 16.04.2014 r.</t>
  </si>
  <si>
    <t>Przewodniczący Rady Gminy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</si>
</sst>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8"/>
      <name val="Arial CE"/>
      <family val="2"/>
    </font>
    <font>
      <sz val="9"/>
      <color indexed="18"/>
      <name val="Arial CE"/>
      <family val="2"/>
    </font>
    <font>
      <sz val="9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Arial CE"/>
      <family val="2"/>
    </font>
    <font>
      <i/>
      <sz val="9"/>
      <name val="Arial CE"/>
      <family val="2"/>
    </font>
    <font>
      <i/>
      <sz val="9"/>
      <color indexed="1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0"/>
      <color theme="1"/>
      <name val="Arial CE"/>
      <family val="2"/>
    </font>
    <font>
      <sz val="9"/>
      <color theme="1"/>
      <name val="Arial CE"/>
      <family val="2"/>
    </font>
    <font>
      <b/>
      <sz val="10"/>
      <color theme="1"/>
      <name val="Arial CE"/>
      <family val="0"/>
    </font>
    <font>
      <sz val="9"/>
      <color theme="3" tint="-0.24997000396251678"/>
      <name val="Arial CE"/>
      <family val="2"/>
    </font>
    <font>
      <b/>
      <sz val="9"/>
      <color theme="3" tint="-0.24997000396251678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right" vertical="center" wrapText="1"/>
    </xf>
    <xf numFmtId="4" fontId="23" fillId="24" borderId="10" xfId="0" applyNumberFormat="1" applyFont="1" applyFill="1" applyBorder="1" applyAlignment="1">
      <alignment vertical="center" wrapText="1"/>
    </xf>
    <xf numFmtId="4" fontId="35" fillId="24" borderId="10" xfId="0" applyNumberFormat="1" applyFont="1" applyFill="1" applyBorder="1" applyAlignment="1">
      <alignment vertical="center" wrapText="1"/>
    </xf>
    <xf numFmtId="4" fontId="37" fillId="24" borderId="10" xfId="0" applyNumberFormat="1" applyFont="1" applyFill="1" applyBorder="1" applyAlignment="1">
      <alignment vertical="center" wrapText="1"/>
    </xf>
    <xf numFmtId="4" fontId="24" fillId="24" borderId="10" xfId="0" applyNumberFormat="1" applyFont="1" applyFill="1" applyBorder="1" applyAlignment="1">
      <alignment vertical="center" wrapText="1"/>
    </xf>
    <xf numFmtId="4" fontId="38" fillId="24" borderId="10" xfId="0" applyNumberFormat="1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F31" sqref="A1:F31"/>
    </sheetView>
  </sheetViews>
  <sheetFormatPr defaultColWidth="9.00390625" defaultRowHeight="12.75"/>
  <cols>
    <col min="1" max="1" width="5.375" style="0" customWidth="1"/>
    <col min="2" max="2" width="32.25390625" style="0" customWidth="1"/>
    <col min="3" max="4" width="0" style="0" hidden="1" customWidth="1"/>
    <col min="5" max="5" width="28.375" style="11" customWidth="1"/>
    <col min="6" max="6" width="33.75390625" style="11" customWidth="1"/>
    <col min="7" max="7" width="10.125" style="0" bestFit="1" customWidth="1"/>
  </cols>
  <sheetData>
    <row r="1" spans="2:6" ht="12.75">
      <c r="B1" s="45" t="s">
        <v>39</v>
      </c>
      <c r="C1" s="45"/>
      <c r="D1" s="45"/>
      <c r="E1" s="45"/>
      <c r="F1" s="45"/>
    </row>
    <row r="2" spans="1:6" ht="12.75" customHeight="1">
      <c r="A2" s="44" t="s">
        <v>38</v>
      </c>
      <c r="B2" s="44"/>
      <c r="C2" s="44"/>
      <c r="D2" s="44"/>
      <c r="E2" s="44"/>
      <c r="F2" s="44"/>
    </row>
    <row r="3" spans="1:6" ht="12.75">
      <c r="A3" s="46" t="s">
        <v>0</v>
      </c>
      <c r="B3" s="47" t="s">
        <v>1</v>
      </c>
      <c r="C3" s="2"/>
      <c r="D3" s="2"/>
      <c r="E3" s="48" t="s">
        <v>2</v>
      </c>
      <c r="F3" s="48"/>
    </row>
    <row r="4" spans="1:6" ht="12.75">
      <c r="A4" s="46"/>
      <c r="B4" s="47"/>
      <c r="C4" s="3">
        <v>2008</v>
      </c>
      <c r="D4" s="1">
        <v>2009</v>
      </c>
      <c r="E4" s="31">
        <v>2014</v>
      </c>
      <c r="F4" s="31">
        <v>2015</v>
      </c>
    </row>
    <row r="5" spans="1:6" ht="48" customHeight="1">
      <c r="A5" s="13" t="s">
        <v>3</v>
      </c>
      <c r="B5" s="28" t="s">
        <v>29</v>
      </c>
      <c r="C5" s="14">
        <v>1849387.38</v>
      </c>
      <c r="D5" s="15">
        <v>2898742.42</v>
      </c>
      <c r="E5" s="32">
        <v>3518667.74</v>
      </c>
      <c r="F5" s="32">
        <v>406000</v>
      </c>
    </row>
    <row r="6" spans="1:6" ht="12.75">
      <c r="A6" s="16" t="s">
        <v>4</v>
      </c>
      <c r="B6" s="17" t="s">
        <v>30</v>
      </c>
      <c r="C6" s="6" t="e">
        <f>C7+C8+C9+C10+#REF!</f>
        <v>#REF!</v>
      </c>
      <c r="D6" s="6">
        <v>14692885.41</v>
      </c>
      <c r="E6" s="33">
        <v>17407107.51</v>
      </c>
      <c r="F6" s="33">
        <v>20383543.35</v>
      </c>
    </row>
    <row r="7" spans="1:6" ht="12.75">
      <c r="A7" s="19"/>
      <c r="B7" s="20" t="s">
        <v>18</v>
      </c>
      <c r="C7" s="21">
        <v>5865959</v>
      </c>
      <c r="D7" s="21">
        <v>5898073</v>
      </c>
      <c r="E7" s="34">
        <v>6380027</v>
      </c>
      <c r="F7" s="34">
        <v>6527000</v>
      </c>
    </row>
    <row r="8" spans="1:6" ht="12.75">
      <c r="A8" s="19"/>
      <c r="B8" s="20" t="s">
        <v>19</v>
      </c>
      <c r="C8" s="21">
        <v>372375.67</v>
      </c>
      <c r="D8" s="21">
        <v>301079.42</v>
      </c>
      <c r="E8" s="34">
        <v>409115</v>
      </c>
      <c r="F8" s="34">
        <v>300000</v>
      </c>
    </row>
    <row r="9" spans="1:6" ht="12.75">
      <c r="A9" s="19"/>
      <c r="B9" s="20" t="s">
        <v>20</v>
      </c>
      <c r="C9" s="21">
        <v>1873244.84</v>
      </c>
      <c r="D9" s="21">
        <v>1602266</v>
      </c>
      <c r="E9" s="34">
        <v>1772071.84</v>
      </c>
      <c r="F9" s="34">
        <v>1366080</v>
      </c>
    </row>
    <row r="10" spans="1:6" ht="12.75">
      <c r="A10" s="19"/>
      <c r="B10" s="20" t="s">
        <v>21</v>
      </c>
      <c r="C10" s="21">
        <v>5083062.96</v>
      </c>
      <c r="D10" s="21">
        <v>3739414</v>
      </c>
      <c r="E10" s="34">
        <f>E6-E7-E8-E9-E11</f>
        <v>7701859.860000001</v>
      </c>
      <c r="F10" s="34">
        <v>10314647.67</v>
      </c>
    </row>
    <row r="11" spans="1:6" ht="12.75">
      <c r="A11" s="19"/>
      <c r="B11" s="20" t="s">
        <v>22</v>
      </c>
      <c r="C11" s="21"/>
      <c r="D11" s="21"/>
      <c r="E11" s="34">
        <v>1144033.81</v>
      </c>
      <c r="F11" s="34">
        <v>1875815.68</v>
      </c>
    </row>
    <row r="12" spans="1:6" ht="12.75">
      <c r="A12" s="19" t="s">
        <v>6</v>
      </c>
      <c r="B12" s="22" t="s">
        <v>31</v>
      </c>
      <c r="C12" s="21"/>
      <c r="D12" s="21"/>
      <c r="E12" s="35">
        <v>22531105.68</v>
      </c>
      <c r="F12" s="35">
        <v>18507727.67</v>
      </c>
    </row>
    <row r="13" spans="1:6" ht="24">
      <c r="A13" s="16" t="s">
        <v>8</v>
      </c>
      <c r="B13" s="23" t="s">
        <v>7</v>
      </c>
      <c r="C13" s="6">
        <v>11968030</v>
      </c>
      <c r="D13" s="7">
        <v>12773290.14</v>
      </c>
      <c r="E13" s="35">
        <v>17254165.91</v>
      </c>
      <c r="F13" s="35">
        <v>16065059.68</v>
      </c>
    </row>
    <row r="14" spans="1:6" ht="12.75">
      <c r="A14" s="16" t="s">
        <v>9</v>
      </c>
      <c r="B14" s="23" t="s">
        <v>35</v>
      </c>
      <c r="C14" s="6" t="e">
        <f>(C5+C6)-C13</f>
        <v>#REF!</v>
      </c>
      <c r="D14" s="6">
        <f>(D5+D6)-D13</f>
        <v>4818337.689999998</v>
      </c>
      <c r="E14" s="33">
        <f>E5+E6-E13</f>
        <v>3671609.34</v>
      </c>
      <c r="F14" s="33">
        <f>F5+F6-F13</f>
        <v>4724483.670000002</v>
      </c>
    </row>
    <row r="15" spans="1:6" ht="12.75">
      <c r="A15" s="16" t="s">
        <v>11</v>
      </c>
      <c r="B15" s="23" t="s">
        <v>10</v>
      </c>
      <c r="C15" s="6" t="e">
        <f>#REF!+C18</f>
        <v>#REF!</v>
      </c>
      <c r="D15" s="6" t="e">
        <f>#REF!+D18</f>
        <v>#REF!</v>
      </c>
      <c r="E15" s="33">
        <f>E18</f>
        <v>900485.25</v>
      </c>
      <c r="F15" s="33">
        <f>F18</f>
        <v>2401815.68</v>
      </c>
    </row>
    <row r="16" spans="1:6" s="8" customFormat="1" ht="12.75">
      <c r="A16" s="16" t="s">
        <v>5</v>
      </c>
      <c r="B16" s="5" t="s">
        <v>24</v>
      </c>
      <c r="C16" s="6"/>
      <c r="D16" s="6"/>
      <c r="E16" s="18">
        <v>770485.25</v>
      </c>
      <c r="F16" s="18">
        <v>2281815.68</v>
      </c>
    </row>
    <row r="17" spans="1:6" s="8" customFormat="1" ht="12.75">
      <c r="A17" s="16" t="s">
        <v>5</v>
      </c>
      <c r="B17" s="5" t="s">
        <v>25</v>
      </c>
      <c r="C17" s="6"/>
      <c r="D17" s="6"/>
      <c r="E17" s="18">
        <v>130000</v>
      </c>
      <c r="F17" s="18">
        <v>120000</v>
      </c>
    </row>
    <row r="18" spans="1:6" s="8" customFormat="1" ht="57" customHeight="1">
      <c r="A18" s="16"/>
      <c r="B18" s="5" t="s">
        <v>26</v>
      </c>
      <c r="C18" s="24">
        <v>51439</v>
      </c>
      <c r="D18" s="7">
        <v>53122</v>
      </c>
      <c r="E18" s="12">
        <f>E16+E17</f>
        <v>900485.25</v>
      </c>
      <c r="F18" s="12">
        <f>F16+F17</f>
        <v>2401815.68</v>
      </c>
    </row>
    <row r="19" spans="1:7" ht="31.5" customHeight="1">
      <c r="A19" s="16"/>
      <c r="B19" s="25" t="s">
        <v>32</v>
      </c>
      <c r="C19" s="6"/>
      <c r="D19" s="7">
        <v>1726</v>
      </c>
      <c r="E19" s="37"/>
      <c r="F19" s="37">
        <v>174532</v>
      </c>
      <c r="G19" s="30"/>
    </row>
    <row r="20" spans="1:7" ht="36.75" customHeight="1">
      <c r="A20" s="4"/>
      <c r="B20" s="29" t="s">
        <v>15</v>
      </c>
      <c r="C20" s="9"/>
      <c r="D20" s="10"/>
      <c r="E20" s="37">
        <v>1100</v>
      </c>
      <c r="F20" s="37">
        <v>1100</v>
      </c>
      <c r="G20" s="30"/>
    </row>
    <row r="21" spans="1:6" ht="12.75">
      <c r="A21" s="4"/>
      <c r="B21" s="5" t="s">
        <v>16</v>
      </c>
      <c r="C21" s="6"/>
      <c r="D21" s="7"/>
      <c r="E21" s="36"/>
      <c r="F21" s="36"/>
    </row>
    <row r="22" spans="1:6" ht="12.75">
      <c r="A22" s="16" t="s">
        <v>12</v>
      </c>
      <c r="B22" s="23" t="s">
        <v>36</v>
      </c>
      <c r="C22" s="6" t="e">
        <f>C14-C15</f>
        <v>#REF!</v>
      </c>
      <c r="D22" s="7" t="e">
        <f>D14-D15</f>
        <v>#REF!</v>
      </c>
      <c r="E22" s="35">
        <f>E14-E15</f>
        <v>2771124.09</v>
      </c>
      <c r="F22" s="35">
        <f>F14-F15</f>
        <v>2322667.9900000016</v>
      </c>
    </row>
    <row r="23" spans="1:6" ht="12.75">
      <c r="A23" s="16" t="s">
        <v>14</v>
      </c>
      <c r="B23" s="23" t="s">
        <v>13</v>
      </c>
      <c r="C23" s="6">
        <v>2269670.27</v>
      </c>
      <c r="D23" s="7">
        <v>5066616</v>
      </c>
      <c r="E23" s="35">
        <v>5146939.77</v>
      </c>
      <c r="F23" s="35">
        <v>2322667.99</v>
      </c>
    </row>
    <row r="24" spans="1:6" ht="21" customHeight="1">
      <c r="A24" s="16" t="s">
        <v>33</v>
      </c>
      <c r="B24" s="23" t="s">
        <v>37</v>
      </c>
      <c r="C24" s="6">
        <f>SUM(C25:C26)</f>
        <v>0</v>
      </c>
      <c r="D24" s="7">
        <f>SUM(D25:D26)</f>
        <v>600000</v>
      </c>
      <c r="E24" s="36">
        <f>E23-E22</f>
        <v>2375815.6799999997</v>
      </c>
      <c r="F24" s="36">
        <f>F23-F22</f>
        <v>0</v>
      </c>
    </row>
    <row r="25" spans="1:6" ht="12.75">
      <c r="A25" s="16"/>
      <c r="B25" s="5" t="s">
        <v>17</v>
      </c>
      <c r="C25" s="6"/>
      <c r="D25" s="7"/>
      <c r="E25" s="38"/>
      <c r="F25" s="38"/>
    </row>
    <row r="26" spans="1:6" ht="12.75">
      <c r="A26" s="16"/>
      <c r="B26" s="5" t="s">
        <v>27</v>
      </c>
      <c r="C26" s="6"/>
      <c r="D26" s="7">
        <v>600000</v>
      </c>
      <c r="E26" s="39">
        <v>2375815.68</v>
      </c>
      <c r="F26" s="38"/>
    </row>
    <row r="27" spans="1:6" ht="12.75">
      <c r="A27" s="16"/>
      <c r="B27" s="42" t="s">
        <v>28</v>
      </c>
      <c r="C27" s="6"/>
      <c r="D27" s="7"/>
      <c r="E27" s="39"/>
      <c r="F27" s="38"/>
    </row>
    <row r="28" spans="1:6" ht="59.25" customHeight="1">
      <c r="A28" s="16"/>
      <c r="B28" s="26" t="s">
        <v>34</v>
      </c>
      <c r="C28" s="18" t="e">
        <f>C15*100/C6</f>
        <v>#REF!</v>
      </c>
      <c r="D28" s="18" t="e">
        <f>D15*100/D6</f>
        <v>#REF!</v>
      </c>
      <c r="E28" s="33">
        <f>E15/E6*100</f>
        <v>5.173089495096707</v>
      </c>
      <c r="F28" s="33">
        <f>F15/F6*100</f>
        <v>11.78311169338475</v>
      </c>
    </row>
    <row r="29" spans="1:6" ht="12.75">
      <c r="A29" s="49"/>
      <c r="B29" s="49"/>
      <c r="C29" s="27"/>
      <c r="D29" s="27"/>
      <c r="E29" s="40"/>
      <c r="F29" s="40"/>
    </row>
    <row r="30" spans="5:6" ht="12.75">
      <c r="E30" s="43" t="s">
        <v>40</v>
      </c>
      <c r="F30" s="43"/>
    </row>
    <row r="31" ht="12.75">
      <c r="E31" s="41" t="s">
        <v>23</v>
      </c>
    </row>
  </sheetData>
  <sheetProtection/>
  <mergeCells count="6">
    <mergeCell ref="A2:F2"/>
    <mergeCell ref="B1:F1"/>
    <mergeCell ref="A3:A4"/>
    <mergeCell ref="B3:B4"/>
    <mergeCell ref="E3:F3"/>
    <mergeCell ref="A29:B29"/>
  </mergeCells>
  <printOptions/>
  <pageMargins left="0.25" right="0.25" top="0.75" bottom="0.75" header="0.3" footer="0.3"/>
  <pageSetup fitToWidth="0" fitToHeight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2014-04-22T07:20:16Z</cp:lastPrinted>
  <dcterms:created xsi:type="dcterms:W3CDTF">2013-05-16T08:01:35Z</dcterms:created>
  <dcterms:modified xsi:type="dcterms:W3CDTF">2014-04-22T07:22:07Z</dcterms:modified>
  <cp:category/>
  <cp:version/>
  <cp:contentType/>
  <cp:contentStatus/>
</cp:coreProperties>
</file>